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nsutengovgn-my.sharepoint.com/personal/oumar_faro_ansuten_gov_gn/Documents/Bureau/ANSUTEN 2025/PPM ANSUTEN/"/>
    </mc:Choice>
  </mc:AlternateContent>
  <xr:revisionPtr revIDLastSave="2014" documentId="13_ncr:1_{2DC5762B-9FDD-4F3A-AA8A-B32EB3B29250}" xr6:coauthVersionLast="47" xr6:coauthVersionMax="47" xr10:uidLastSave="{BD2F2E17-7A91-4120-9AAE-05F9390E32CA}"/>
  <bookViews>
    <workbookView xWindow="-110" yWindow="-110" windowWidth="22620" windowHeight="13500" tabRatio="889" activeTab="1" xr2:uid="{00000000-000D-0000-FFFF-FFFF00000000}"/>
  </bookViews>
  <sheets>
    <sheet name="MARCHES DE FOURNITURE  " sheetId="1" r:id="rId1"/>
    <sheet name="PRESTATION INTELLECTULLE" sheetId="9" r:id="rId2"/>
    <sheet name="MARCHES DE TRAVAUX" sheetId="10" r:id="rId3"/>
    <sheet name="MARCHES DE COTATION" sheetId="12" r:id="rId4"/>
  </sheets>
  <definedNames>
    <definedName name="_xlnm.Print_Area" localSheetId="0">'MARCHES DE FOURNITURE  '!$A$1:$X$57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2" l="1"/>
  <c r="L22" i="12" s="1"/>
  <c r="M22" i="12" s="1"/>
  <c r="O22" i="12" s="1"/>
  <c r="P22" i="12" s="1"/>
  <c r="S22" i="12" s="1"/>
  <c r="T22" i="12" s="1"/>
  <c r="U22" i="12" s="1"/>
  <c r="V22" i="12" s="1"/>
  <c r="W22" i="12" s="1"/>
  <c r="K20" i="12"/>
  <c r="L20" i="12" s="1"/>
  <c r="M20" i="12" s="1"/>
  <c r="O20" i="12" s="1"/>
  <c r="P20" i="12" s="1"/>
  <c r="S20" i="12" s="1"/>
  <c r="T20" i="12" s="1"/>
  <c r="U20" i="12" s="1"/>
  <c r="V20" i="12" s="1"/>
  <c r="W20" i="12" s="1"/>
  <c r="K18" i="12"/>
  <c r="L18" i="12" s="1"/>
  <c r="M18" i="12" s="1"/>
  <c r="O18" i="12" s="1"/>
  <c r="P18" i="12" s="1"/>
  <c r="S18" i="12" s="1"/>
  <c r="T18" i="12" s="1"/>
  <c r="U18" i="12" s="1"/>
  <c r="V18" i="12" s="1"/>
  <c r="W18" i="12" s="1"/>
  <c r="K16" i="12"/>
  <c r="L16" i="12" s="1"/>
  <c r="M16" i="12" s="1"/>
  <c r="O16" i="12" s="1"/>
  <c r="P16" i="12" s="1"/>
  <c r="S16" i="12" s="1"/>
  <c r="T16" i="12" s="1"/>
  <c r="U16" i="12" s="1"/>
  <c r="V16" i="12" s="1"/>
  <c r="W16" i="12" s="1"/>
  <c r="K32" i="12"/>
  <c r="L32" i="12" s="1"/>
  <c r="M32" i="12" s="1"/>
  <c r="O32" i="12" s="1"/>
  <c r="P32" i="12" s="1"/>
  <c r="S32" i="12" s="1"/>
  <c r="T32" i="12" s="1"/>
  <c r="U32" i="12" s="1"/>
  <c r="V32" i="12" s="1"/>
  <c r="W32" i="12" s="1"/>
  <c r="K34" i="12"/>
  <c r="L34" i="12" s="1"/>
  <c r="M34" i="12" s="1"/>
  <c r="O34" i="12" s="1"/>
  <c r="P34" i="12" s="1"/>
  <c r="S34" i="12" s="1"/>
  <c r="T34" i="12" s="1"/>
  <c r="U34" i="12" s="1"/>
  <c r="V34" i="12" s="1"/>
  <c r="W34" i="12" s="1"/>
  <c r="K30" i="12"/>
  <c r="L30" i="12" s="1"/>
  <c r="M30" i="12" s="1"/>
  <c r="O30" i="12" s="1"/>
  <c r="P30" i="12" s="1"/>
  <c r="S30" i="12" s="1"/>
  <c r="T30" i="12" s="1"/>
  <c r="U30" i="12" s="1"/>
  <c r="V30" i="12" s="1"/>
  <c r="W30" i="12" s="1"/>
  <c r="K28" i="12" l="1"/>
  <c r="L28" i="12" s="1"/>
  <c r="M28" i="12" s="1"/>
  <c r="O28" i="12" s="1"/>
  <c r="P28" i="12" s="1"/>
  <c r="S28" i="12" s="1"/>
  <c r="T28" i="12" s="1"/>
  <c r="U28" i="12" s="1"/>
  <c r="V28" i="12" s="1"/>
  <c r="W28" i="12" s="1"/>
  <c r="K39" i="9"/>
  <c r="L39" i="9" s="1"/>
  <c r="M39" i="9" s="1"/>
  <c r="N39" i="9" s="1"/>
  <c r="O39" i="9" s="1"/>
  <c r="P39" i="9" s="1"/>
  <c r="Q39" i="9" s="1"/>
  <c r="S39" i="9" s="1"/>
  <c r="T39" i="9" s="1"/>
  <c r="U39" i="9" s="1"/>
  <c r="V39" i="9" s="1"/>
  <c r="W39" i="9" l="1"/>
  <c r="X39" i="9"/>
  <c r="Y39" i="9" s="1"/>
  <c r="Z39" i="9" s="1"/>
  <c r="AA39" i="9" s="1"/>
  <c r="AB39" i="9" s="1"/>
  <c r="AC39" i="9" s="1"/>
  <c r="J39" i="1" l="1"/>
  <c r="K39" i="1" s="1"/>
  <c r="L39" i="1" s="1"/>
  <c r="M39" i="1" s="1"/>
  <c r="N39" i="1" s="1"/>
  <c r="O39" i="1" s="1"/>
  <c r="P39" i="1" s="1"/>
  <c r="Q39" i="1" s="1"/>
  <c r="S39" i="1" s="1"/>
  <c r="T39" i="1" s="1"/>
  <c r="U39" i="1" s="1"/>
  <c r="V39" i="1" s="1"/>
  <c r="J37" i="1"/>
  <c r="K37" i="1" s="1"/>
  <c r="L37" i="1" s="1"/>
  <c r="M37" i="1" s="1"/>
  <c r="N37" i="1" s="1"/>
  <c r="O37" i="1" s="1"/>
  <c r="P37" i="1" s="1"/>
  <c r="Q37" i="1" s="1"/>
  <c r="S37" i="1" s="1"/>
  <c r="T37" i="1" s="1"/>
  <c r="U37" i="1" s="1"/>
  <c r="V37" i="1" s="1"/>
  <c r="K37" i="9"/>
  <c r="L37" i="9" s="1"/>
  <c r="M37" i="9" s="1"/>
  <c r="N37" i="9" s="1"/>
  <c r="O37" i="9" s="1"/>
  <c r="P37" i="9" s="1"/>
  <c r="Q37" i="9" s="1"/>
  <c r="S37" i="9" s="1"/>
  <c r="T37" i="9" s="1"/>
  <c r="U37" i="9" s="1"/>
  <c r="V37" i="9" s="1"/>
  <c r="K35" i="9"/>
  <c r="L35" i="9" s="1"/>
  <c r="M35" i="9" s="1"/>
  <c r="N35" i="9" s="1"/>
  <c r="O35" i="9" s="1"/>
  <c r="P35" i="9" s="1"/>
  <c r="Q35" i="9" s="1"/>
  <c r="S35" i="9" s="1"/>
  <c r="T35" i="9" s="1"/>
  <c r="U35" i="9" s="1"/>
  <c r="V35" i="9" s="1"/>
  <c r="K33" i="9"/>
  <c r="L33" i="9" s="1"/>
  <c r="M33" i="9" s="1"/>
  <c r="N33" i="9" s="1"/>
  <c r="O33" i="9" s="1"/>
  <c r="P33" i="9" s="1"/>
  <c r="Q33" i="9" s="1"/>
  <c r="S33" i="9" s="1"/>
  <c r="T33" i="9" s="1"/>
  <c r="U33" i="9" s="1"/>
  <c r="V33" i="9" s="1"/>
  <c r="J23" i="1"/>
  <c r="K23" i="1" s="1"/>
  <c r="L23" i="1" s="1"/>
  <c r="M23" i="1" s="1"/>
  <c r="N23" i="1" s="1"/>
  <c r="O23" i="1" s="1"/>
  <c r="P23" i="1" s="1"/>
  <c r="Q23" i="1" s="1"/>
  <c r="S23" i="1" s="1"/>
  <c r="T23" i="1" s="1"/>
  <c r="U23" i="1" s="1"/>
  <c r="V23" i="1" s="1"/>
  <c r="J27" i="9"/>
  <c r="K27" i="9" s="1"/>
  <c r="L27" i="9" s="1"/>
  <c r="M27" i="9" s="1"/>
  <c r="N27" i="9" s="1"/>
  <c r="O27" i="9" s="1"/>
  <c r="P27" i="9" s="1"/>
  <c r="Q27" i="9" s="1"/>
  <c r="S27" i="9" s="1"/>
  <c r="T27" i="9" s="1"/>
  <c r="U27" i="9" s="1"/>
  <c r="V27" i="9" s="1"/>
  <c r="J35" i="1"/>
  <c r="K35" i="1" s="1"/>
  <c r="L35" i="1" s="1"/>
  <c r="M35" i="1" s="1"/>
  <c r="N35" i="1" s="1"/>
  <c r="O35" i="1" s="1"/>
  <c r="P35" i="1" s="1"/>
  <c r="Q35" i="1" s="1"/>
  <c r="S35" i="1" s="1"/>
  <c r="T35" i="1" s="1"/>
  <c r="U35" i="1" s="1"/>
  <c r="V35" i="1" s="1"/>
  <c r="J33" i="1"/>
  <c r="K33" i="1" s="1"/>
  <c r="L33" i="1" s="1"/>
  <c r="M33" i="1" s="1"/>
  <c r="N33" i="1" s="1"/>
  <c r="O33" i="1" s="1"/>
  <c r="P33" i="1" s="1"/>
  <c r="Q33" i="1" s="1"/>
  <c r="S33" i="1" s="1"/>
  <c r="T33" i="1" s="1"/>
  <c r="U33" i="1" s="1"/>
  <c r="V33" i="1" s="1"/>
  <c r="K26" i="12"/>
  <c r="L26" i="12" s="1"/>
  <c r="M26" i="12" s="1"/>
  <c r="O26" i="12" s="1"/>
  <c r="P26" i="12" s="1"/>
  <c r="S26" i="12" s="1"/>
  <c r="T26" i="12" s="1"/>
  <c r="U26" i="12" s="1"/>
  <c r="V26" i="12" s="1"/>
  <c r="W26" i="12" s="1"/>
  <c r="K24" i="12"/>
  <c r="L24" i="12" s="1"/>
  <c r="M24" i="12" s="1"/>
  <c r="O24" i="12" s="1"/>
  <c r="P24" i="12" s="1"/>
  <c r="S24" i="12" s="1"/>
  <c r="T24" i="12" s="1"/>
  <c r="U24" i="12" s="1"/>
  <c r="V24" i="12" s="1"/>
  <c r="W24" i="12" s="1"/>
  <c r="K14" i="12"/>
  <c r="L14" i="12" s="1"/>
  <c r="M14" i="12" s="1"/>
  <c r="O14" i="12" s="1"/>
  <c r="P14" i="12" s="1"/>
  <c r="S14" i="12" s="1"/>
  <c r="T14" i="12" s="1"/>
  <c r="U14" i="12" s="1"/>
  <c r="V14" i="12" s="1"/>
  <c r="W14" i="12" s="1"/>
  <c r="X39" i="1" l="1"/>
  <c r="W39" i="1"/>
  <c r="X37" i="1"/>
  <c r="W37" i="1"/>
  <c r="X37" i="9"/>
  <c r="Y37" i="9" s="1"/>
  <c r="Z37" i="9" s="1"/>
  <c r="AA37" i="9" s="1"/>
  <c r="AB37" i="9" s="1"/>
  <c r="AC37" i="9" s="1"/>
  <c r="W37" i="9"/>
  <c r="X35" i="9"/>
  <c r="Y35" i="9" s="1"/>
  <c r="Z35" i="9" s="1"/>
  <c r="AA35" i="9" s="1"/>
  <c r="AB35" i="9" s="1"/>
  <c r="AC35" i="9" s="1"/>
  <c r="W35" i="9"/>
  <c r="W33" i="9"/>
  <c r="X33" i="9"/>
  <c r="Y33" i="9" s="1"/>
  <c r="Z33" i="9" s="1"/>
  <c r="AA33" i="9" s="1"/>
  <c r="AB33" i="9" s="1"/>
  <c r="AC33" i="9" s="1"/>
  <c r="X23" i="1"/>
  <c r="W23" i="1"/>
  <c r="X27" i="9"/>
  <c r="Y27" i="9" s="1"/>
  <c r="Z27" i="9" s="1"/>
  <c r="AA27" i="9" s="1"/>
  <c r="AB27" i="9" s="1"/>
  <c r="AC27" i="9" s="1"/>
  <c r="W27" i="9"/>
  <c r="X35" i="1"/>
  <c r="W35" i="1"/>
  <c r="X33" i="1"/>
  <c r="W33" i="1"/>
  <c r="J25" i="1"/>
  <c r="K25" i="1" s="1"/>
  <c r="L25" i="1" s="1"/>
  <c r="M25" i="1" s="1"/>
  <c r="N25" i="1" s="1"/>
  <c r="O25" i="1" s="1"/>
  <c r="P25" i="1" s="1"/>
  <c r="Q25" i="1" s="1"/>
  <c r="S25" i="1" s="1"/>
  <c r="T25" i="1" s="1"/>
  <c r="U25" i="1" s="1"/>
  <c r="V25" i="1" s="1"/>
  <c r="X25" i="1" l="1"/>
  <c r="W25" i="1"/>
  <c r="J20" i="10" l="1"/>
  <c r="K20" i="10" s="1"/>
  <c r="L20" i="10" s="1"/>
  <c r="M20" i="10" s="1"/>
  <c r="N20" i="10" s="1"/>
  <c r="O20" i="10" s="1"/>
  <c r="P20" i="10" s="1"/>
  <c r="Q20" i="10" s="1"/>
  <c r="S20" i="10" s="1"/>
  <c r="T20" i="10" s="1"/>
  <c r="U20" i="10" s="1"/>
  <c r="V20" i="10" s="1"/>
  <c r="J31" i="1"/>
  <c r="K31" i="1" s="1"/>
  <c r="L31" i="1" s="1"/>
  <c r="M31" i="1" s="1"/>
  <c r="N31" i="1" s="1"/>
  <c r="O31" i="1" s="1"/>
  <c r="P31" i="1" s="1"/>
  <c r="Q31" i="1" s="1"/>
  <c r="S31" i="1" s="1"/>
  <c r="T31" i="1" s="1"/>
  <c r="U31" i="1" s="1"/>
  <c r="V31" i="1" s="1"/>
  <c r="X20" i="10" l="1"/>
  <c r="W20" i="10"/>
  <c r="X31" i="1"/>
  <c r="W31" i="1"/>
  <c r="J29" i="1"/>
  <c r="K29" i="1" s="1"/>
  <c r="L29" i="1" s="1"/>
  <c r="M29" i="1" s="1"/>
  <c r="N29" i="1" s="1"/>
  <c r="O29" i="1" s="1"/>
  <c r="P29" i="1" s="1"/>
  <c r="Q29" i="1" s="1"/>
  <c r="S29" i="1" s="1"/>
  <c r="T29" i="1" s="1"/>
  <c r="U29" i="1" s="1"/>
  <c r="V29" i="1" s="1"/>
  <c r="X29" i="1" l="1"/>
  <c r="W29" i="1"/>
  <c r="K29" i="9" l="1"/>
  <c r="L29" i="9" s="1"/>
  <c r="M29" i="9" s="1"/>
  <c r="N29" i="9" s="1"/>
  <c r="O29" i="9" s="1"/>
  <c r="P29" i="9" s="1"/>
  <c r="Q29" i="9" s="1"/>
  <c r="S29" i="9" s="1"/>
  <c r="T29" i="9" s="1"/>
  <c r="U29" i="9" s="1"/>
  <c r="V29" i="9" s="1"/>
  <c r="K19" i="9"/>
  <c r="L19" i="9" s="1"/>
  <c r="M19" i="9" s="1"/>
  <c r="N19" i="9" s="1"/>
  <c r="O19" i="9" s="1"/>
  <c r="P19" i="9" s="1"/>
  <c r="Q19" i="9" s="1"/>
  <c r="S19" i="9" s="1"/>
  <c r="T19" i="9" s="1"/>
  <c r="U19" i="9" s="1"/>
  <c r="V19" i="9" s="1"/>
  <c r="K23" i="9"/>
  <c r="L23" i="9" s="1"/>
  <c r="M23" i="9" s="1"/>
  <c r="N23" i="9" s="1"/>
  <c r="O23" i="9" s="1"/>
  <c r="P23" i="9" s="1"/>
  <c r="Q23" i="9" s="1"/>
  <c r="S23" i="9" s="1"/>
  <c r="T23" i="9" s="1"/>
  <c r="U23" i="9" s="1"/>
  <c r="V23" i="9" s="1"/>
  <c r="D66" i="10"/>
  <c r="J27" i="1"/>
  <c r="K27" i="1" s="1"/>
  <c r="L27" i="1" s="1"/>
  <c r="M27" i="1" s="1"/>
  <c r="N27" i="1" s="1"/>
  <c r="O27" i="1" s="1"/>
  <c r="P27" i="1" s="1"/>
  <c r="Q27" i="1" s="1"/>
  <c r="S27" i="1" s="1"/>
  <c r="T27" i="1" s="1"/>
  <c r="U27" i="1" s="1"/>
  <c r="V27" i="1" s="1"/>
  <c r="R41" i="9"/>
  <c r="W29" i="9" l="1"/>
  <c r="X29" i="9"/>
  <c r="Y29" i="9" s="1"/>
  <c r="Z29" i="9" s="1"/>
  <c r="AA29" i="9" s="1"/>
  <c r="AB29" i="9" s="1"/>
  <c r="AC29" i="9" s="1"/>
  <c r="X19" i="9"/>
  <c r="Y19" i="9" s="1"/>
  <c r="Z19" i="9" s="1"/>
  <c r="AA19" i="9" s="1"/>
  <c r="AB19" i="9" s="1"/>
  <c r="AC19" i="9" s="1"/>
  <c r="W19" i="9"/>
  <c r="X23" i="9"/>
  <c r="Y23" i="9" s="1"/>
  <c r="Z23" i="9" s="1"/>
  <c r="AA23" i="9" s="1"/>
  <c r="AB23" i="9" s="1"/>
  <c r="AC23" i="9" s="1"/>
  <c r="W23" i="9"/>
  <c r="X27" i="1"/>
  <c r="W27" i="1"/>
  <c r="J21" i="1" l="1"/>
  <c r="K21" i="1" s="1"/>
  <c r="L21" i="1" s="1"/>
  <c r="M21" i="1" s="1"/>
  <c r="N21" i="1" s="1"/>
  <c r="O21" i="1" s="1"/>
  <c r="P21" i="1" l="1"/>
  <c r="Q21" i="1" s="1"/>
  <c r="S21" i="1" s="1"/>
  <c r="T21" i="1" s="1"/>
  <c r="U21" i="1" s="1"/>
  <c r="V21" i="1" s="1"/>
  <c r="W21" i="1" l="1"/>
  <c r="X21" i="1"/>
  <c r="J25" i="9"/>
  <c r="K25" i="9" l="1"/>
  <c r="L25" i="9" s="1"/>
  <c r="M25" i="9" s="1"/>
  <c r="N25" i="9" s="1"/>
  <c r="O25" i="9" s="1"/>
  <c r="P25" i="9" s="1"/>
  <c r="Q25" i="9" s="1"/>
  <c r="S25" i="9" s="1"/>
  <c r="T25" i="9" s="1"/>
  <c r="U25" i="9" s="1"/>
  <c r="V25" i="9" s="1"/>
  <c r="K21" i="9"/>
  <c r="L21" i="9" s="1"/>
  <c r="M21" i="9" s="1"/>
  <c r="N21" i="9" s="1"/>
  <c r="O21" i="9" s="1"/>
  <c r="P21" i="9" s="1"/>
  <c r="Q21" i="9" s="1"/>
  <c r="S21" i="9" s="1"/>
  <c r="T21" i="9" s="1"/>
  <c r="U21" i="9" s="1"/>
  <c r="V21" i="9" s="1"/>
  <c r="X25" i="9" l="1"/>
  <c r="W25" i="9"/>
  <c r="W21" i="9"/>
  <c r="X21" i="9"/>
  <c r="Y21" i="9" s="1"/>
  <c r="Z21" i="9" s="1"/>
  <c r="AA21" i="9" s="1"/>
  <c r="AB21" i="9" s="1"/>
  <c r="AC21" i="9" s="1"/>
  <c r="Y25" i="9" l="1"/>
  <c r="Z25" i="9" s="1"/>
  <c r="AA25" i="9" s="1"/>
  <c r="AB25" i="9" s="1"/>
  <c r="AC25" i="9" s="1"/>
</calcChain>
</file>

<file path=xl/sharedStrings.xml><?xml version="1.0" encoding="utf-8"?>
<sst xmlns="http://schemas.openxmlformats.org/spreadsheetml/2006/main" count="534" uniqueCount="201">
  <si>
    <t>Autorité contractante :</t>
  </si>
  <si>
    <t>Ordonnateur:</t>
  </si>
  <si>
    <t>Journaux  de publication  de référence et site Internet:</t>
  </si>
  <si>
    <t>Autorité approbatrice:</t>
  </si>
  <si>
    <t>MARCHES DE FOURNITURE SANS PRE QUALIFICATION</t>
  </si>
  <si>
    <t>IDENTIFICATION DU PROJET / MARCHE</t>
  </si>
  <si>
    <t xml:space="preserve"> Prévisions et Réalisations</t>
  </si>
  <si>
    <t>PHASE 1 : PROCEDURE D'APPEL D'OFFRES</t>
  </si>
  <si>
    <t>PHASE 2 : EVALUATION DES OFFRES</t>
  </si>
  <si>
    <t>PHASE 3 : CONCLUSION ET NOTIFICATION DU MARCHE</t>
  </si>
  <si>
    <t>PHASE 4 : EXECUTION DU MARCHE</t>
  </si>
  <si>
    <t>Numéro</t>
  </si>
  <si>
    <t>Intitulé du Projet/Marché</t>
  </si>
  <si>
    <t>Montant Budget GNF</t>
  </si>
  <si>
    <t xml:space="preserve">Code Budget </t>
  </si>
  <si>
    <t>Type de Financement</t>
  </si>
  <si>
    <t xml:space="preserve">N° Appel d'Offres </t>
  </si>
  <si>
    <t>Méthodes de passation</t>
  </si>
  <si>
    <t>Elaboration du DAO</t>
  </si>
  <si>
    <t>Non Objection sur DAO</t>
  </si>
  <si>
    <t xml:space="preserve">Publication  AAO   </t>
  </si>
  <si>
    <t>Date limite dépôt Offres</t>
  </si>
  <si>
    <t>Ouverture /Evaluation des offres</t>
  </si>
  <si>
    <t>Non Objection sur Rap. d'Evaluation</t>
  </si>
  <si>
    <t>Publication attribution/Notification provisoire</t>
  </si>
  <si>
    <t>Mise en forme du projet de contrat</t>
  </si>
  <si>
    <t>Non Objection sur le projet de contrat</t>
  </si>
  <si>
    <t>Montant du Contrat en GNF</t>
  </si>
  <si>
    <t>Signature du marché</t>
  </si>
  <si>
    <t>Approbation du Contrat</t>
  </si>
  <si>
    <t>Enregistrement /Immatriculation du marché</t>
  </si>
  <si>
    <t>Notification du marché approuvé</t>
  </si>
  <si>
    <t>12 j</t>
  </si>
  <si>
    <t>3 j</t>
  </si>
  <si>
    <t>30 ou 45 j</t>
  </si>
  <si>
    <t>15 j</t>
  </si>
  <si>
    <t>7 j</t>
  </si>
  <si>
    <t>10 j</t>
  </si>
  <si>
    <t>3 ou 5 j</t>
  </si>
  <si>
    <t>AOO</t>
  </si>
  <si>
    <t>Prévisions</t>
  </si>
  <si>
    <t>Réalisations</t>
  </si>
  <si>
    <t>Coût Total</t>
  </si>
  <si>
    <t>Approbation du plan de passation des marchés</t>
  </si>
  <si>
    <t>Autorité Approbatrice</t>
  </si>
  <si>
    <t>PTF : Partenaire Technique et Financier</t>
  </si>
  <si>
    <t>Mode de Passation</t>
  </si>
  <si>
    <t>Code Marché</t>
  </si>
  <si>
    <t>Nature de Marché</t>
  </si>
  <si>
    <t>TDR : Terme de référence</t>
  </si>
  <si>
    <t>Appel d'Offres Ouvert</t>
  </si>
  <si>
    <t>Fournitures</t>
  </si>
  <si>
    <t>BND</t>
  </si>
  <si>
    <t>Budget National et Autres Financements Intérieurs</t>
  </si>
  <si>
    <t>JMP : Journal des Marchés Publics</t>
  </si>
  <si>
    <t>AOR</t>
  </si>
  <si>
    <t>Appel d'Offres Restreint</t>
  </si>
  <si>
    <t>Travaux</t>
  </si>
  <si>
    <t>FINEX</t>
  </si>
  <si>
    <t>Financement Extérieur</t>
  </si>
  <si>
    <t>DAO : Dossier d’Appel d’Offres</t>
  </si>
  <si>
    <t>DC</t>
  </si>
  <si>
    <t>Demande de consultation</t>
  </si>
  <si>
    <t>Prestations intellectuelles</t>
  </si>
  <si>
    <t>CONJOINT</t>
  </si>
  <si>
    <t>Financement Conjoint</t>
  </si>
  <si>
    <t>DP : Demande de Proposition</t>
  </si>
  <si>
    <t>ED</t>
  </si>
  <si>
    <t>Entente Directe</t>
  </si>
  <si>
    <t>Délégations de Service Public</t>
  </si>
  <si>
    <t>CPM : Commission de Passation des Marchés</t>
  </si>
  <si>
    <t>CR</t>
  </si>
  <si>
    <t>Consultation Restreinte</t>
  </si>
  <si>
    <t>Date début  de livraison</t>
  </si>
  <si>
    <t>Date fin de livraison</t>
  </si>
  <si>
    <t>MARCHES DE TRAVAUX SANS PRE QUALIFICATION</t>
  </si>
  <si>
    <t>IDENTIFICATION DU PROJET/MARCHE</t>
  </si>
  <si>
    <t>PHASE 1 : PROCEDURE DE PRESELECTION</t>
  </si>
  <si>
    <t>PHASE 2 : PROCEDURE DE SELECTION</t>
  </si>
  <si>
    <t>Montant budget GNF</t>
  </si>
  <si>
    <t>Code Budget /Bénéficiaire</t>
  </si>
  <si>
    <t xml:space="preserve">N° AMI </t>
  </si>
  <si>
    <t>Préparation TDR et DP</t>
  </si>
  <si>
    <t>Non Objection sur TDR</t>
  </si>
  <si>
    <t>Publication Avis à Manifestation d'Interet (MI)</t>
  </si>
  <si>
    <t xml:space="preserve">Ouverture /Evaluation des MI </t>
  </si>
  <si>
    <t>Non Objection sur DP</t>
  </si>
  <si>
    <t>Envoi DP aux candidats de la liste restreinte</t>
  </si>
  <si>
    <t>Date limite de dépôt des propositions (tech et finan)</t>
  </si>
  <si>
    <t>Ouverture /Evaluation des propositions techniques</t>
  </si>
  <si>
    <t>Non Objection sur rapport Prop. Techn.</t>
  </si>
  <si>
    <t>Ouverture /Evaluation des propositions financières</t>
  </si>
  <si>
    <t>Non Objection sur rapport combinée PT/PF</t>
  </si>
  <si>
    <t>Publication attribution      /Notification provisoire</t>
  </si>
  <si>
    <t xml:space="preserve"> Négociation et mise en forme du contrat</t>
  </si>
  <si>
    <t>Non Objection sur le contrat négocié</t>
  </si>
  <si>
    <t>Date début Prestations</t>
  </si>
  <si>
    <t>Date de fin des prestations</t>
  </si>
  <si>
    <t>30 ou 45 J</t>
  </si>
  <si>
    <t>3 ou 7 j</t>
  </si>
  <si>
    <t>12j</t>
  </si>
  <si>
    <t>Liste des Signes et Abréviations</t>
  </si>
  <si>
    <t>Construction</t>
  </si>
  <si>
    <t>Budget National de Développement</t>
  </si>
  <si>
    <t>Travaux de Génie Civil</t>
  </si>
  <si>
    <t>GG</t>
  </si>
  <si>
    <t>Gré à Gré (En tente Directe)</t>
  </si>
  <si>
    <t>Fourniture courante</t>
  </si>
  <si>
    <t>Financement Conjoint (FINEX+BND)</t>
  </si>
  <si>
    <t>Fourniture d'Equipements</t>
  </si>
  <si>
    <t>CPMP : Commission de Passation des Marchés Publics</t>
  </si>
  <si>
    <t>Prestation Courante</t>
  </si>
  <si>
    <t xml:space="preserve">ANO : Avis de Non Objection </t>
  </si>
  <si>
    <t>SFQC</t>
  </si>
  <si>
    <t>Selection Fondée sur la Qualité - Coût</t>
  </si>
  <si>
    <t>Prestation Intellectuelle</t>
  </si>
  <si>
    <t>Exercice Budgétaire:</t>
  </si>
  <si>
    <t>Journaux  de Publication  de Référence et Site Internet:</t>
  </si>
  <si>
    <t>Autorité Approbatrice:</t>
  </si>
  <si>
    <t>Autorité Contractante :</t>
  </si>
  <si>
    <t>DGCMP</t>
  </si>
  <si>
    <t>FP/ANSUTEN</t>
  </si>
  <si>
    <t xml:space="preserve">MARCHES DE PRESTATIONS INTELLECTUELLES </t>
  </si>
  <si>
    <t xml:space="preserve">Recrutement d'un cabinet pour la réalisation de l'Etude de faisabilité de l'Inclusion Numérique sur  le Coridor Simandou </t>
  </si>
  <si>
    <t xml:space="preserve">  JAO, HOROYA, GUINEE NEWS ET SITE DE L'ARMP/ SITE DE L'AGENCE NATIONALE DU SERVICE UNIVERSEL DES TELECOMMUNICATIONS ET DU NUMERIQUE (ANSUTEN)</t>
  </si>
  <si>
    <t>DIRECTION GENERALE DU CONTRÔLE DES MARCHES PUBLICS (DNCMP)</t>
  </si>
  <si>
    <t>JAO, HOROYA, GUINEE NEWS ET SITE DE L'ARMP/ SITE DE L'AGENCE NATIONALE DU SERVICE UNIVERSEL DES TELECOMMUNICATIONS ET DU NUMERIQUE (ANSUTEN)</t>
  </si>
  <si>
    <t>AGENCE NATIONALE DU SERVICE UNIVERSEL DES TELECOMMUNICATIONS ET DU NUMERIQUE (ANSUTEN)</t>
  </si>
  <si>
    <t>Fourniture de kits informatiques pour don hors projets (Ordinateur et Tablette)</t>
  </si>
  <si>
    <t xml:space="preserve"> Fourniture intenet dans 17 Universités et Instituts d'Enseignement Supérieurs en république de Guinée  </t>
  </si>
  <si>
    <t xml:space="preserve">Conception de plateforme et hebergement pour le Programme pluriannuel Grand prix ANSUTEN 2ème Edition (Concours des meilleurs projets innovants dans le domaine des télécommunications et des TICs) </t>
  </si>
  <si>
    <t>Recrutement d'un prestataire pour réalisation des Travaux de nettoyage des locaux de l’Agence Nationale du Service Universel des Télécommunications et du Numérique</t>
  </si>
  <si>
    <t>Recrutement d’un bureau pour réaliser l’étude de faisabilité du projet Jeunesse Connectée (JC)</t>
  </si>
  <si>
    <t>Fond  Propre ANSUTEN</t>
  </si>
  <si>
    <t>Fonds Propre ANSUTEN</t>
  </si>
  <si>
    <t>Recrutement d'un cabinet pour la formation  des femmes (Hackathon dédiée aux femmes évoluant dans le numérique)</t>
  </si>
  <si>
    <t xml:space="preserve">Recrutement d'un prestataire pour la fourniture de l'internet et la mise en place d'une infrastructure réseau pour la gestion centralisée des HUBS NUMERIQUES
</t>
  </si>
  <si>
    <t xml:space="preserve">                PLAN DE PASSATION DES MARCHES Exercice 2025</t>
  </si>
  <si>
    <t>PLAN DE PASSATION DES MARCHES Exercice 2025</t>
  </si>
  <si>
    <t>MARCHES DE FOURNITURES ET DE PRESTATIONS DE SERVICE SANS REVUE PREALABLE PAR DGCMP / DEMANDE DE COTATION</t>
  </si>
  <si>
    <t>PHASE 1 : PROCEDURE DE CONSULTATION</t>
  </si>
  <si>
    <t>Code Budget</t>
  </si>
  <si>
    <t xml:space="preserve">Elaboration du Dossier de Consultation </t>
  </si>
  <si>
    <t xml:space="preserve">ANO sur le Dossier de Consultation </t>
  </si>
  <si>
    <t xml:space="preserve">Transmission du Dossier de Consultation </t>
  </si>
  <si>
    <t xml:space="preserve">Ouverture /Evaluation des offres </t>
  </si>
  <si>
    <t>ANO sur le rapport d'évaluation</t>
  </si>
  <si>
    <t>Mise en forme du  contrat</t>
  </si>
  <si>
    <t>ANO sur le projet de contrat</t>
  </si>
  <si>
    <t>Montant du Contrat</t>
  </si>
  <si>
    <t>Signature et Approbation du Contrat</t>
  </si>
  <si>
    <t>Enregistrement /Immatriculation et notification du marché</t>
  </si>
  <si>
    <t>Date début travaux</t>
  </si>
  <si>
    <t>Date fin travaux</t>
  </si>
  <si>
    <t>5 j</t>
  </si>
  <si>
    <t>5 J</t>
  </si>
  <si>
    <t>01</t>
  </si>
  <si>
    <t>02</t>
  </si>
  <si>
    <t>03</t>
  </si>
  <si>
    <t>AOON</t>
  </si>
  <si>
    <t xml:space="preserve">Appel d'Offres Ouvert National </t>
  </si>
  <si>
    <t>AOOI</t>
  </si>
  <si>
    <t xml:space="preserve">Appel d'Offres Ouvert International </t>
  </si>
  <si>
    <t>Demande de Cotation</t>
  </si>
  <si>
    <t>Achat des équipements et logiciels</t>
  </si>
  <si>
    <t xml:space="preserve">Acquisition d’une licence applicatif Antivirus pour ANSUTEN  </t>
  </si>
  <si>
    <t>Acquisition d’un système de Téléphonie sur IP pour ANSUTEN</t>
  </si>
  <si>
    <t>Recrutement d'une structure pour la mise en place de plateforme integree des services de l'ANUTEN (PISA)</t>
  </si>
  <si>
    <t xml:space="preserve">Recrutement d'une structure pour la mise en place de Vingt (20) HUBS numériques dans les  communes de Conakry et dans les chefs lieux des régions administratives dans le cadre du projet jeunesse connectée  </t>
  </si>
  <si>
    <t>Recrutement des prestataires pour le déploiement de la couverture réseau dans 50 localités non couvertes</t>
  </si>
  <si>
    <t>Recrutement d'un cabinet pour la mise en place d'une plateforme de Sondage</t>
  </si>
  <si>
    <t>SFBD</t>
  </si>
  <si>
    <t>SQC</t>
  </si>
  <si>
    <t>Selection Fondée sur un Budget Determiné</t>
  </si>
  <si>
    <t>Acquisition des GOODIES pour l'Ansuten</t>
  </si>
  <si>
    <t xml:space="preserve">Sélection fondée sur la qualification du consultant </t>
  </si>
  <si>
    <t xml:space="preserve">Dossier d’Appel d’Offres International </t>
  </si>
  <si>
    <t>Recrutement de deux (2) structures d’accompagnement pour l’incubation et/ou l’accélération des projets finalistes du concours Grand Prix ANSUTEN de la Tech et de l’innovation Edition 2024 et 2025</t>
  </si>
  <si>
    <t>Recrutement d'un Prestataire pour l'Acquisition et l'Installation de la Nouvelle Infrastructure Systèmes de l'ANSUTEN</t>
  </si>
  <si>
    <t>Recrutement d’un prestataire pour la mise en place d’un logiciel de Gestion Électronique des Courriers (GECA)</t>
  </si>
  <si>
    <t>Recrutement d’un Prestataire pour la Mise en Place d’un Système de Pointeuse Numérique pour la Gestion du Temps à l’ANSUTEN</t>
  </si>
  <si>
    <t>mise en place d’un outil pour la gestion des services informatique performant (GLPI)</t>
  </si>
  <si>
    <t>Recrutement d’un prestataire pour la 
mise en place d’un outil pour la gestion des services informatique performant (GLPI)</t>
  </si>
  <si>
    <t>Recrutement d'un fournisseur pour l'Acquisition et l'Installation de la Nouvelle de Infrastructure Systèmes de l'ANSUTEN</t>
  </si>
  <si>
    <t>Programme de Renforcement de Capacités à l’usage du Numérique RCUN
3ème édition en faveur de 500 bénéficiaires sur toute l’étendue du territoire national.</t>
  </si>
  <si>
    <t>Achat de fourniture de bureau pour le RCUN 3ème édition</t>
  </si>
  <si>
    <t>04</t>
  </si>
  <si>
    <t>Recrutement d'un prestataire pour la mise en place d’un Système de Vidéosurveillance au sein de l’ANSUTEN</t>
  </si>
  <si>
    <t>05</t>
  </si>
  <si>
    <t>Achat des ordinateurs et écrans d’extension pour le personnel d’ANSUTEN.</t>
  </si>
  <si>
    <t>06</t>
  </si>
  <si>
    <t>07</t>
  </si>
  <si>
    <t>Achat des habits pour la Journée Internationale des Femmes</t>
  </si>
  <si>
    <t>08</t>
  </si>
  <si>
    <t>09</t>
  </si>
  <si>
    <t>10</t>
  </si>
  <si>
    <t>11</t>
  </si>
  <si>
    <t>Mise en place et aménagement de la maison des jeunes de Nzérékoré</t>
  </si>
  <si>
    <t>Collation pour la délégation des membres du gouvernement et la Direction Générale de l’ANSUTEN Nzérékoré</t>
  </si>
  <si>
    <t>Réception des membres du gouvernement à Nzérékoré</t>
  </si>
  <si>
    <t>Media et visibilité évènement N’zérékoré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</si>
</sst>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 _€_-;\-* #,##0.00\ _€_-;_-* &quot;-&quot;??\ _€_-;_-@_-"/>
  </numFmts>
  <fonts count="50" x14ac:knownFonts="1">
    <font>
      <sz val="11"/>
      <color theme="1"/>
      <name val="Calibri"/>
      <family val="2"/>
      <scheme val="minor"/>
    </font>
    <font>
      <sz val="11"/>
      <color theme="1"/>
      <name val="Calibri"/>
      <family val="2"/>
      <scheme val="minor"/>
    </font>
    <font>
      <b/>
      <sz val="12"/>
      <color indexed="8"/>
      <name val="Times New Roman"/>
      <family val="1"/>
    </font>
    <font>
      <sz val="12"/>
      <color theme="1"/>
      <name val="Times New Roman"/>
      <family val="1"/>
    </font>
    <font>
      <b/>
      <i/>
      <sz val="12"/>
      <color indexed="8"/>
      <name val="Times New Roman"/>
      <family val="1"/>
    </font>
    <font>
      <sz val="13"/>
      <color theme="1"/>
      <name val="Calibri"/>
      <family val="2"/>
      <scheme val="minor"/>
    </font>
    <font>
      <b/>
      <i/>
      <sz val="16"/>
      <color indexed="8"/>
      <name val="Times New Roman"/>
      <family val="1"/>
    </font>
    <font>
      <sz val="10"/>
      <color theme="1"/>
      <name val="Calibri"/>
      <family val="2"/>
      <scheme val="minor"/>
    </font>
    <font>
      <b/>
      <sz val="12"/>
      <color theme="1"/>
      <name val="Calibri"/>
      <family val="2"/>
      <scheme val="minor"/>
    </font>
    <font>
      <b/>
      <sz val="16"/>
      <color theme="1"/>
      <name val="Times New Roman"/>
      <family val="1"/>
    </font>
    <font>
      <b/>
      <sz val="14"/>
      <color indexed="8"/>
      <name val="Times New Roman"/>
      <family val="1"/>
    </font>
    <font>
      <sz val="14"/>
      <color theme="1"/>
      <name val="Calibri"/>
      <family val="2"/>
      <scheme val="minor"/>
    </font>
    <font>
      <sz val="16"/>
      <color theme="1"/>
      <name val="Times New Roman"/>
      <family val="1"/>
    </font>
    <font>
      <sz val="16"/>
      <color theme="1"/>
      <name val="Calibri"/>
      <family val="2"/>
      <scheme val="minor"/>
    </font>
    <font>
      <b/>
      <sz val="14"/>
      <color indexed="8"/>
      <name val="Arial Narrow"/>
      <family val="2"/>
    </font>
    <font>
      <sz val="14"/>
      <color indexed="8"/>
      <name val="Times New Roman"/>
      <family val="1"/>
    </font>
    <font>
      <sz val="14"/>
      <color rgb="FFFF0000"/>
      <name val="Times New Roman"/>
      <family val="1"/>
    </font>
    <font>
      <sz val="12"/>
      <color theme="1"/>
      <name val="Calibri"/>
      <family val="2"/>
      <scheme val="minor"/>
    </font>
    <font>
      <sz val="11"/>
      <color indexed="8"/>
      <name val="Calibri"/>
      <family val="2"/>
    </font>
    <font>
      <b/>
      <sz val="20"/>
      <color theme="1"/>
      <name val="Century"/>
      <family val="1"/>
    </font>
    <font>
      <b/>
      <sz val="12"/>
      <color indexed="8"/>
      <name val="Arial Narrow"/>
      <family val="2"/>
    </font>
    <font>
      <sz val="12"/>
      <color rgb="FF000000"/>
      <name val="Century Gothic"/>
      <family val="2"/>
    </font>
    <font>
      <sz val="12"/>
      <name val="Arial Narrow"/>
      <family val="2"/>
    </font>
    <font>
      <sz val="12"/>
      <color indexed="8"/>
      <name val="Arial Narrow"/>
      <family val="2"/>
    </font>
    <font>
      <sz val="12"/>
      <color indexed="8"/>
      <name val="Times New Roman"/>
      <family val="1"/>
    </font>
    <font>
      <b/>
      <sz val="12"/>
      <color rgb="FFFF0000"/>
      <name val="Calibri"/>
      <family val="2"/>
      <scheme val="minor"/>
    </font>
    <font>
      <b/>
      <sz val="12"/>
      <color rgb="FF000000"/>
      <name val="Calibri"/>
      <family val="2"/>
      <scheme val="minor"/>
    </font>
    <font>
      <sz val="12"/>
      <color rgb="FF000000"/>
      <name val="Calibri"/>
      <family val="2"/>
      <scheme val="minor"/>
    </font>
    <font>
      <b/>
      <sz val="12"/>
      <color rgb="FF000000"/>
      <name val="Century Gothic"/>
      <family val="2"/>
    </font>
    <font>
      <b/>
      <sz val="12"/>
      <color indexed="9"/>
      <name val="Century Gothic"/>
      <family val="2"/>
    </font>
    <font>
      <b/>
      <sz val="12"/>
      <color indexed="8"/>
      <name val="Century Gothic"/>
      <family val="2"/>
    </font>
    <font>
      <b/>
      <sz val="12"/>
      <name val="Century Gothic"/>
      <family val="2"/>
    </font>
    <font>
      <b/>
      <sz val="12"/>
      <color indexed="62"/>
      <name val="Century Gothic"/>
      <family val="2"/>
    </font>
    <font>
      <sz val="12"/>
      <name val="Century Gothic"/>
      <family val="2"/>
    </font>
    <font>
      <b/>
      <sz val="12"/>
      <color theme="1"/>
      <name val="Century Gothic"/>
      <family val="2"/>
    </font>
    <font>
      <sz val="12"/>
      <color theme="1"/>
      <name val="Century Gothic"/>
      <family val="2"/>
    </font>
    <font>
      <sz val="12"/>
      <color indexed="8"/>
      <name val="Century Gothic"/>
      <family val="2"/>
    </font>
    <font>
      <sz val="10"/>
      <color theme="1"/>
      <name val="Century Gothic"/>
      <family val="2"/>
    </font>
    <font>
      <sz val="11"/>
      <color theme="1"/>
      <name val="Century Gothic"/>
      <family val="2"/>
    </font>
    <font>
      <b/>
      <sz val="10"/>
      <color rgb="FFFF0000"/>
      <name val="Century Gothic"/>
      <family val="2"/>
    </font>
    <font>
      <b/>
      <sz val="14"/>
      <color theme="1"/>
      <name val="Century Gothic"/>
      <family val="2"/>
    </font>
    <font>
      <sz val="14"/>
      <color theme="1"/>
      <name val="Century Gothic"/>
      <family val="2"/>
    </font>
    <font>
      <b/>
      <sz val="16"/>
      <color indexed="8"/>
      <name val="Century Gothic"/>
      <family val="2"/>
    </font>
    <font>
      <b/>
      <sz val="14"/>
      <color indexed="9"/>
      <name val="Century Gothic"/>
      <family val="2"/>
    </font>
    <font>
      <b/>
      <i/>
      <sz val="12"/>
      <color indexed="8"/>
      <name val="Century Gothic"/>
      <family val="2"/>
    </font>
    <font>
      <sz val="12"/>
      <color rgb="FFFF0000"/>
      <name val="Century Gothic"/>
      <family val="2"/>
    </font>
    <font>
      <b/>
      <sz val="12"/>
      <color rgb="FFFF0000"/>
      <name val="Century Gothic"/>
      <family val="2"/>
    </font>
    <font>
      <b/>
      <u/>
      <sz val="12"/>
      <color indexed="8"/>
      <name val="Century Gothic"/>
      <family val="2"/>
    </font>
    <font>
      <b/>
      <sz val="18"/>
      <color theme="1"/>
      <name val="Century Gothic"/>
      <family val="2"/>
    </font>
    <font>
      <sz val="8"/>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indexed="62"/>
        <bgColor indexed="64"/>
      </patternFill>
    </fill>
    <fill>
      <patternFill patternType="solid">
        <fgColor indexed="49"/>
        <bgColor indexed="64"/>
      </patternFill>
    </fill>
    <fill>
      <patternFill patternType="solid">
        <fgColor rgb="FFCCFFCC"/>
        <bgColor indexed="64"/>
      </patternFill>
    </fill>
    <fill>
      <patternFill patternType="solid">
        <fgColor indexed="42"/>
        <bgColor indexed="64"/>
      </patternFill>
    </fill>
    <fill>
      <patternFill patternType="solid">
        <fgColor indexed="44"/>
        <bgColor indexed="64"/>
      </patternFill>
    </fill>
    <fill>
      <patternFill patternType="solid">
        <fgColor indexed="9"/>
        <bgColor indexed="64"/>
      </patternFill>
    </fill>
    <fill>
      <patternFill patternType="solid">
        <fgColor rgb="FFC0504D"/>
        <bgColor indexed="64"/>
      </patternFill>
    </fill>
    <fill>
      <patternFill patternType="solid">
        <fgColor rgb="FF4BACC6"/>
        <bgColor indexed="64"/>
      </patternFill>
    </fill>
    <fill>
      <patternFill patternType="solid">
        <fgColor rgb="FFEAF1DD"/>
        <bgColor indexed="64"/>
      </patternFill>
    </fill>
    <fill>
      <patternFill patternType="solid">
        <fgColor theme="0" tint="-0.34998626667073579"/>
        <bgColor indexed="64"/>
      </patternFill>
    </fill>
    <fill>
      <patternFill patternType="solid">
        <fgColor indexed="41"/>
        <bgColor indexed="64"/>
      </patternFill>
    </fill>
    <fill>
      <patternFill patternType="solid">
        <fgColor theme="7" tint="0.59999389629810485"/>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8" tint="0.39997558519241921"/>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theme="8"/>
      </right>
      <top style="medium">
        <color indexed="64"/>
      </top>
      <bottom/>
      <diagonal/>
    </border>
    <border>
      <left style="medium">
        <color theme="8"/>
      </left>
      <right/>
      <top style="medium">
        <color indexed="64"/>
      </top>
      <bottom style="medium">
        <color theme="8"/>
      </bottom>
      <diagonal/>
    </border>
    <border>
      <left/>
      <right/>
      <top style="medium">
        <color indexed="64"/>
      </top>
      <bottom style="medium">
        <color theme="8"/>
      </bottom>
      <diagonal/>
    </border>
    <border>
      <left/>
      <right style="medium">
        <color indexed="64"/>
      </right>
      <top style="medium">
        <color indexed="64"/>
      </top>
      <bottom style="medium">
        <color theme="8"/>
      </bottom>
      <diagonal/>
    </border>
    <border>
      <left style="medium">
        <color indexed="64"/>
      </left>
      <right/>
      <top style="medium">
        <color rgb="FFC0504D"/>
      </top>
      <bottom style="medium">
        <color rgb="FFC0504D"/>
      </bottom>
      <diagonal/>
    </border>
    <border>
      <left/>
      <right style="medium">
        <color theme="5"/>
      </right>
      <top style="medium">
        <color rgb="FFC0504D"/>
      </top>
      <bottom style="medium">
        <color rgb="FFC0504D"/>
      </bottom>
      <diagonal/>
    </border>
    <border>
      <left style="medium">
        <color theme="5"/>
      </left>
      <right/>
      <top style="thin">
        <color indexed="64"/>
      </top>
      <bottom style="medium">
        <color theme="5"/>
      </bottom>
      <diagonal/>
    </border>
    <border>
      <left/>
      <right/>
      <top style="thin">
        <color indexed="64"/>
      </top>
      <bottom style="medium">
        <color theme="5"/>
      </bottom>
      <diagonal/>
    </border>
    <border>
      <left/>
      <right style="medium">
        <color indexed="64"/>
      </right>
      <top style="thin">
        <color indexed="64"/>
      </top>
      <bottom style="medium">
        <color theme="5"/>
      </bottom>
      <diagonal/>
    </border>
    <border>
      <left style="medium">
        <color indexed="64"/>
      </left>
      <right/>
      <top/>
      <bottom style="medium">
        <color rgb="FF4BACC6"/>
      </bottom>
      <diagonal/>
    </border>
    <border>
      <left/>
      <right style="medium">
        <color theme="8"/>
      </right>
      <top/>
      <bottom style="medium">
        <color rgb="FF4BACC6"/>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indexed="64"/>
      </right>
      <top style="medium">
        <color theme="8"/>
      </top>
      <bottom style="medium">
        <color theme="8"/>
      </bottom>
      <diagonal/>
    </border>
    <border>
      <left style="medium">
        <color indexed="64"/>
      </left>
      <right/>
      <top style="medium">
        <color rgb="FF4BACC6"/>
      </top>
      <bottom style="medium">
        <color rgb="FF4BACC6"/>
      </bottom>
      <diagonal/>
    </border>
    <border>
      <left style="medium">
        <color indexed="64"/>
      </left>
      <right/>
      <top/>
      <bottom/>
      <diagonal/>
    </border>
    <border>
      <left/>
      <right style="medium">
        <color theme="5"/>
      </right>
      <top/>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indexed="64"/>
      </right>
      <top style="medium">
        <color theme="5"/>
      </top>
      <bottom style="medium">
        <color theme="5"/>
      </bottom>
      <diagonal/>
    </border>
    <border>
      <left/>
      <right style="medium">
        <color theme="8"/>
      </right>
      <top style="medium">
        <color rgb="FF4BACC6"/>
      </top>
      <bottom style="medium">
        <color rgb="FF4BACC6"/>
      </bottom>
      <diagonal/>
    </border>
    <border>
      <left style="medium">
        <color indexed="64"/>
      </left>
      <right/>
      <top style="medium">
        <color rgb="FF4BACC6"/>
      </top>
      <bottom style="medium">
        <color indexed="64"/>
      </bottom>
      <diagonal/>
    </border>
    <border>
      <left style="medium">
        <color theme="8"/>
      </left>
      <right/>
      <top style="medium">
        <color theme="8"/>
      </top>
      <bottom style="medium">
        <color indexed="64"/>
      </bottom>
      <diagonal/>
    </border>
    <border>
      <left/>
      <right/>
      <top style="medium">
        <color theme="8"/>
      </top>
      <bottom style="medium">
        <color indexed="64"/>
      </bottom>
      <diagonal/>
    </border>
    <border>
      <left/>
      <right style="medium">
        <color indexed="64"/>
      </right>
      <top style="medium">
        <color theme="8"/>
      </top>
      <bottom style="medium">
        <color indexed="64"/>
      </bottom>
      <diagonal/>
    </border>
    <border>
      <left/>
      <right style="medium">
        <color theme="8"/>
      </right>
      <top style="medium">
        <color rgb="FF4BACC6"/>
      </top>
      <bottom style="medium">
        <color indexed="64"/>
      </bottom>
      <diagonal/>
    </border>
    <border>
      <left style="medium">
        <color indexed="64"/>
      </left>
      <right/>
      <top style="medium">
        <color rgb="FFC0504D"/>
      </top>
      <bottom style="medium">
        <color indexed="64"/>
      </bottom>
      <diagonal/>
    </border>
    <border>
      <left/>
      <right style="medium">
        <color theme="5"/>
      </right>
      <top style="medium">
        <color rgb="FFC0504D"/>
      </top>
      <bottom style="medium">
        <color indexed="64"/>
      </bottom>
      <diagonal/>
    </border>
    <border>
      <left style="medium">
        <color theme="5"/>
      </left>
      <right/>
      <top style="medium">
        <color theme="5"/>
      </top>
      <bottom style="medium">
        <color indexed="64"/>
      </bottom>
      <diagonal/>
    </border>
    <border>
      <left/>
      <right/>
      <top style="medium">
        <color theme="5"/>
      </top>
      <bottom style="medium">
        <color indexed="64"/>
      </bottom>
      <diagonal/>
    </border>
    <border>
      <left/>
      <right style="medium">
        <color indexed="64"/>
      </right>
      <top style="medium">
        <color theme="5"/>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theme="8"/>
      </right>
      <top style="medium">
        <color indexed="64"/>
      </top>
      <bottom style="medium">
        <color indexed="64"/>
      </bottom>
      <diagonal/>
    </border>
    <border>
      <left style="medium">
        <color theme="8"/>
      </left>
      <right/>
      <top style="medium">
        <color indexed="64"/>
      </top>
      <bottom style="medium">
        <color indexed="64"/>
      </bottom>
      <diagonal/>
    </border>
    <border>
      <left style="medium">
        <color indexed="64"/>
      </left>
      <right/>
      <top/>
      <bottom style="medium">
        <color rgb="FFC0504D"/>
      </bottom>
      <diagonal/>
    </border>
    <border>
      <left style="medium">
        <color theme="5"/>
      </left>
      <right/>
      <top/>
      <bottom style="medium">
        <color theme="5"/>
      </bottom>
      <diagonal/>
    </border>
    <border>
      <left/>
      <right/>
      <top/>
      <bottom style="medium">
        <color theme="5"/>
      </bottom>
      <diagonal/>
    </border>
    <border>
      <left/>
      <right style="medium">
        <color indexed="64"/>
      </right>
      <top/>
      <bottom style="medium">
        <color theme="5"/>
      </bottom>
      <diagonal/>
    </border>
    <border>
      <left/>
      <right style="medium">
        <color indexed="64"/>
      </right>
      <top/>
      <bottom/>
      <diagonal/>
    </border>
    <border>
      <left style="medium">
        <color indexed="64"/>
      </left>
      <right/>
      <top style="medium">
        <color indexed="64"/>
      </top>
      <bottom style="medium">
        <color rgb="FF4BACC6"/>
      </bottom>
      <diagonal/>
    </border>
    <border>
      <left style="medium">
        <color indexed="64"/>
      </left>
      <right style="medium">
        <color indexed="64"/>
      </right>
      <top style="medium">
        <color rgb="FFC0504D"/>
      </top>
      <bottom style="medium">
        <color indexed="64"/>
      </bottom>
      <diagonal/>
    </border>
    <border>
      <left style="medium">
        <color indexed="64"/>
      </left>
      <right style="medium">
        <color theme="5"/>
      </right>
      <top style="medium">
        <color rgb="FFC0504D"/>
      </top>
      <bottom style="medium">
        <color indexed="64"/>
      </bottom>
      <diagonal/>
    </border>
    <border>
      <left style="thin">
        <color indexed="64"/>
      </left>
      <right style="thin">
        <color indexed="64"/>
      </right>
      <top/>
      <bottom/>
      <diagonal/>
    </border>
    <border>
      <left style="medium">
        <color rgb="FF000000"/>
      </left>
      <right style="medium">
        <color indexed="64"/>
      </right>
      <top/>
      <bottom style="medium">
        <color rgb="FF000000"/>
      </bottom>
      <diagonal/>
    </border>
    <border>
      <left style="medium">
        <color indexed="64"/>
      </left>
      <right style="medium">
        <color theme="5"/>
      </right>
      <top style="medium">
        <color indexed="64"/>
      </top>
      <bottom style="medium">
        <color indexed="64"/>
      </bottom>
      <diagonal/>
    </border>
    <border>
      <left style="medium">
        <color theme="5"/>
      </left>
      <right style="medium">
        <color theme="5"/>
      </right>
      <top style="medium">
        <color indexed="64"/>
      </top>
      <bottom style="medium">
        <color indexed="64"/>
      </bottom>
      <diagonal/>
    </border>
    <border>
      <left style="medium">
        <color theme="5"/>
      </left>
      <right/>
      <top style="medium">
        <color indexed="64"/>
      </top>
      <bottom style="medium">
        <color indexed="64"/>
      </bottom>
      <diagonal/>
    </border>
    <border>
      <left style="medium">
        <color theme="5"/>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165" fontId="18" fillId="0" borderId="0" applyFont="0" applyFill="0" applyBorder="0" applyAlignment="0" applyProtection="0"/>
    <xf numFmtId="0" fontId="17" fillId="0" borderId="0"/>
  </cellStyleXfs>
  <cellXfs count="397">
    <xf numFmtId="0" fontId="0" fillId="0" borderId="0" xfId="0"/>
    <xf numFmtId="164" fontId="0" fillId="0" borderId="0" xfId="1" applyNumberFormat="1"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2" fillId="2" borderId="0" xfId="0" applyFont="1" applyFill="1" applyAlignment="1">
      <alignment horizontal="left" wrapText="1"/>
    </xf>
    <xf numFmtId="0" fontId="4" fillId="2" borderId="0" xfId="0" applyFont="1" applyFill="1"/>
    <xf numFmtId="0" fontId="4" fillId="0" borderId="0" xfId="0" applyFont="1" applyAlignment="1">
      <alignment vertical="center"/>
    </xf>
    <xf numFmtId="0" fontId="5" fillId="0" borderId="0" xfId="0" applyFont="1"/>
    <xf numFmtId="0" fontId="2" fillId="0" borderId="0" xfId="0" applyFont="1"/>
    <xf numFmtId="0" fontId="4" fillId="2" borderId="0" xfId="0" applyFont="1" applyFill="1" applyAlignment="1">
      <alignment vertical="center"/>
    </xf>
    <xf numFmtId="0" fontId="3" fillId="0" borderId="0" xfId="0" applyFont="1" applyAlignment="1">
      <alignment horizontal="justify"/>
    </xf>
    <xf numFmtId="3" fontId="3" fillId="0" borderId="0" xfId="0" applyNumberFormat="1" applyFont="1"/>
    <xf numFmtId="0" fontId="7" fillId="0" borderId="0" xfId="0" applyFont="1"/>
    <xf numFmtId="14" fontId="0" fillId="0" borderId="0" xfId="0" applyNumberFormat="1"/>
    <xf numFmtId="0" fontId="11" fillId="0" borderId="0" xfId="0" applyFont="1"/>
    <xf numFmtId="0" fontId="12" fillId="0" borderId="0" xfId="0" applyFont="1"/>
    <xf numFmtId="0" fontId="6" fillId="0" borderId="0" xfId="0" applyFont="1"/>
    <xf numFmtId="0" fontId="13" fillId="0" borderId="0" xfId="0" applyFont="1"/>
    <xf numFmtId="0" fontId="9" fillId="0" borderId="0" xfId="0" applyFont="1"/>
    <xf numFmtId="3" fontId="10" fillId="15" borderId="9" xfId="0" applyNumberFormat="1" applyFont="1" applyFill="1" applyBorder="1" applyAlignment="1">
      <alignment horizontal="center" vertical="center" wrapText="1"/>
    </xf>
    <xf numFmtId="3" fontId="15" fillId="15" borderId="9" xfId="0" applyNumberFormat="1" applyFont="1" applyFill="1" applyBorder="1" applyAlignment="1">
      <alignment horizontal="center" vertical="center" wrapText="1"/>
    </xf>
    <xf numFmtId="0" fontId="15" fillId="15" borderId="9" xfId="0" applyFont="1" applyFill="1" applyBorder="1" applyAlignment="1">
      <alignment horizontal="center" vertical="center" wrapText="1"/>
    </xf>
    <xf numFmtId="0" fontId="16" fillId="15" borderId="9" xfId="0" applyFont="1" applyFill="1" applyBorder="1" applyAlignment="1">
      <alignment horizontal="center" wrapText="1"/>
    </xf>
    <xf numFmtId="0" fontId="16" fillId="15" borderId="9" xfId="0" applyFont="1" applyFill="1" applyBorder="1" applyAlignment="1">
      <alignment horizontal="center" vertical="center" wrapText="1"/>
    </xf>
    <xf numFmtId="3" fontId="14" fillId="15" borderId="9" xfId="0" applyNumberFormat="1" applyFont="1" applyFill="1" applyBorder="1" applyAlignment="1">
      <alignment horizontal="center" vertical="center" wrapText="1"/>
    </xf>
    <xf numFmtId="0" fontId="0" fillId="0" borderId="0" xfId="0" applyAlignment="1">
      <alignment vertical="center"/>
    </xf>
    <xf numFmtId="0" fontId="17" fillId="0" borderId="0" xfId="0" applyFont="1" applyAlignment="1">
      <alignment vertical="center"/>
    </xf>
    <xf numFmtId="0" fontId="9" fillId="0" borderId="0" xfId="0" applyFont="1" applyAlignment="1">
      <alignment vertical="center"/>
    </xf>
    <xf numFmtId="0" fontId="9" fillId="0" borderId="46" xfId="0" applyFont="1" applyBorder="1" applyAlignment="1">
      <alignment vertical="center"/>
    </xf>
    <xf numFmtId="0" fontId="19" fillId="0" borderId="0" xfId="0" applyFont="1" applyAlignment="1">
      <alignment horizontal="center" vertical="center"/>
    </xf>
    <xf numFmtId="0" fontId="2" fillId="2" borderId="9" xfId="0" applyFont="1" applyFill="1" applyBorder="1" applyAlignment="1">
      <alignment horizontal="center" vertical="center"/>
    </xf>
    <xf numFmtId="14" fontId="22" fillId="2" borderId="9" xfId="0" applyNumberFormat="1" applyFont="1" applyFill="1" applyBorder="1" applyAlignment="1">
      <alignment horizontal="center" vertical="center"/>
    </xf>
    <xf numFmtId="3" fontId="20" fillId="2" borderId="9" xfId="0" applyNumberFormat="1" applyFont="1" applyFill="1" applyBorder="1" applyAlignment="1">
      <alignment vertical="center"/>
    </xf>
    <xf numFmtId="14" fontId="23" fillId="9" borderId="9" xfId="0" applyNumberFormat="1" applyFont="1" applyFill="1" applyBorder="1" applyAlignment="1">
      <alignment horizontal="center" vertical="center"/>
    </xf>
    <xf numFmtId="0" fontId="20" fillId="2" borderId="9" xfId="0" applyFont="1" applyFill="1" applyBorder="1" applyAlignment="1">
      <alignment horizontal="center" vertical="center"/>
    </xf>
    <xf numFmtId="0" fontId="2" fillId="14" borderId="9" xfId="0" applyFont="1" applyFill="1" applyBorder="1" applyAlignment="1">
      <alignment horizontal="center" vertical="center"/>
    </xf>
    <xf numFmtId="0" fontId="24" fillId="14" borderId="9" xfId="0" applyFont="1" applyFill="1" applyBorder="1" applyAlignment="1">
      <alignment horizontal="center" vertical="center"/>
    </xf>
    <xf numFmtId="0" fontId="21" fillId="2" borderId="9" xfId="0" applyFont="1" applyFill="1" applyBorder="1" applyAlignment="1">
      <alignment horizontal="left" vertical="center" wrapText="1"/>
    </xf>
    <xf numFmtId="0" fontId="23" fillId="14" borderId="9" xfId="0" applyFont="1" applyFill="1" applyBorder="1" applyAlignment="1">
      <alignment horizontal="center" vertical="center"/>
    </xf>
    <xf numFmtId="0" fontId="23" fillId="14" borderId="0" xfId="0" applyFont="1" applyFill="1" applyAlignment="1">
      <alignment horizontal="center" vertical="center"/>
    </xf>
    <xf numFmtId="0" fontId="20" fillId="2" borderId="8" xfId="0" applyFont="1" applyFill="1" applyBorder="1" applyAlignment="1">
      <alignment horizontal="center" vertical="center"/>
    </xf>
    <xf numFmtId="0" fontId="23" fillId="15" borderId="9" xfId="0" applyFont="1" applyFill="1" applyBorder="1" applyAlignment="1">
      <alignment horizontal="center" vertical="center"/>
    </xf>
    <xf numFmtId="3" fontId="20" fillId="15" borderId="9" xfId="0" applyNumberFormat="1" applyFont="1" applyFill="1" applyBorder="1" applyAlignment="1">
      <alignment horizontal="center" vertical="center"/>
    </xf>
    <xf numFmtId="0" fontId="17" fillId="0" borderId="0" xfId="0" applyFont="1"/>
    <xf numFmtId="3" fontId="17" fillId="0" borderId="0" xfId="0" applyNumberFormat="1" applyFont="1"/>
    <xf numFmtId="0" fontId="25" fillId="0" borderId="0" xfId="0" applyFont="1" applyAlignment="1">
      <alignment horizontal="center" vertical="center"/>
    </xf>
    <xf numFmtId="0" fontId="25" fillId="0" borderId="0" xfId="0" applyFont="1" applyAlignment="1">
      <alignment horizont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26" fillId="12" borderId="49" xfId="0" applyFont="1" applyFill="1" applyBorder="1" applyAlignment="1">
      <alignment horizontal="center" vertical="center" wrapText="1"/>
    </xf>
    <xf numFmtId="0" fontId="26" fillId="12" borderId="54" xfId="0" applyFont="1" applyFill="1" applyBorder="1" applyAlignment="1">
      <alignment horizontal="center" vertical="center" wrapText="1"/>
    </xf>
    <xf numFmtId="0" fontId="26" fillId="12" borderId="18" xfId="0" applyFont="1" applyFill="1" applyBorder="1" applyAlignment="1">
      <alignment horizontal="center" vertical="center" wrapText="1"/>
    </xf>
    <xf numFmtId="0" fontId="26" fillId="12" borderId="28" xfId="0" applyFont="1" applyFill="1" applyBorder="1" applyAlignment="1">
      <alignment horizontal="center" vertical="center" wrapText="1"/>
    </xf>
    <xf numFmtId="0" fontId="26" fillId="12" borderId="55" xfId="0" applyFont="1" applyFill="1" applyBorder="1" applyAlignment="1">
      <alignment horizontal="center" vertical="center" wrapText="1"/>
    </xf>
    <xf numFmtId="0" fontId="26" fillId="12" borderId="56" xfId="0" applyFont="1" applyFill="1" applyBorder="1" applyAlignment="1">
      <alignment horizontal="center" vertical="center" wrapText="1"/>
    </xf>
    <xf numFmtId="0" fontId="26" fillId="12" borderId="35" xfId="0" applyFont="1" applyFill="1" applyBorder="1" applyAlignment="1">
      <alignment horizontal="center" vertical="center" wrapText="1"/>
    </xf>
    <xf numFmtId="0" fontId="8" fillId="0" borderId="0" xfId="0" applyFont="1" applyAlignment="1">
      <alignment vertical="center"/>
    </xf>
    <xf numFmtId="0" fontId="31" fillId="7" borderId="9" xfId="0" applyFont="1" applyFill="1" applyBorder="1" applyAlignment="1">
      <alignment horizontal="center" vertical="center" wrapText="1"/>
    </xf>
    <xf numFmtId="3" fontId="32" fillId="8" borderId="9" xfId="0" applyNumberFormat="1" applyFont="1" applyFill="1" applyBorder="1" applyAlignment="1">
      <alignment horizontal="center" vertical="center" wrapText="1"/>
    </xf>
    <xf numFmtId="0" fontId="32" fillId="8" borderId="9" xfId="0" applyFont="1" applyFill="1" applyBorder="1" applyAlignment="1">
      <alignment horizontal="center" vertical="center" wrapText="1"/>
    </xf>
    <xf numFmtId="0" fontId="31" fillId="8" borderId="9" xfId="0" applyFont="1" applyFill="1" applyBorder="1" applyAlignment="1">
      <alignment horizontal="center" vertical="center" wrapText="1"/>
    </xf>
    <xf numFmtId="0" fontId="33" fillId="8" borderId="9" xfId="0" applyFont="1" applyFill="1" applyBorder="1" applyAlignment="1">
      <alignment horizontal="center" vertical="center" wrapText="1"/>
    </xf>
    <xf numFmtId="3" fontId="31" fillId="8" borderId="9" xfId="0" applyNumberFormat="1" applyFont="1" applyFill="1" applyBorder="1" applyAlignment="1">
      <alignment horizontal="center" vertical="center" wrapText="1"/>
    </xf>
    <xf numFmtId="0" fontId="35" fillId="0" borderId="0" xfId="0" applyFont="1"/>
    <xf numFmtId="0" fontId="30" fillId="2" borderId="9" xfId="0"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3" fontId="30" fillId="2" borderId="9" xfId="0" applyNumberFormat="1" applyFont="1" applyFill="1" applyBorder="1" applyAlignment="1">
      <alignment vertical="center" wrapText="1"/>
    </xf>
    <xf numFmtId="0" fontId="36" fillId="14" borderId="9" xfId="0" applyFont="1" applyFill="1" applyBorder="1" applyAlignment="1">
      <alignment horizontal="center" vertical="center" wrapText="1"/>
    </xf>
    <xf numFmtId="0" fontId="30" fillId="2" borderId="9" xfId="0" applyFont="1" applyFill="1" applyBorder="1" applyAlignment="1">
      <alignment vertical="center" wrapText="1"/>
    </xf>
    <xf numFmtId="14" fontId="33" fillId="2" borderId="9" xfId="0" applyNumberFormat="1" applyFont="1" applyFill="1" applyBorder="1" applyAlignment="1">
      <alignment horizontal="center" wrapText="1"/>
    </xf>
    <xf numFmtId="0" fontId="36" fillId="14" borderId="9" xfId="0" applyFont="1" applyFill="1" applyBorder="1" applyAlignment="1">
      <alignment horizontal="center" wrapText="1"/>
    </xf>
    <xf numFmtId="0" fontId="37" fillId="0" borderId="0" xfId="0" applyFont="1"/>
    <xf numFmtId="3" fontId="37" fillId="0" borderId="0" xfId="0" applyNumberFormat="1" applyFont="1"/>
    <xf numFmtId="0" fontId="38" fillId="0" borderId="0" xfId="0" applyFont="1"/>
    <xf numFmtId="0" fontId="39" fillId="0" borderId="0" xfId="0" applyFont="1" applyAlignment="1">
      <alignment horizontal="center" vertical="center"/>
    </xf>
    <xf numFmtId="0" fontId="39" fillId="0" borderId="0" xfId="0" applyFont="1" applyAlignment="1">
      <alignment horizontal="center"/>
    </xf>
    <xf numFmtId="0" fontId="41" fillId="0" borderId="0" xfId="0" applyFont="1"/>
    <xf numFmtId="0" fontId="35" fillId="0" borderId="0" xfId="0" applyFont="1" applyAlignment="1">
      <alignment horizontal="center"/>
    </xf>
    <xf numFmtId="0" fontId="35" fillId="2" borderId="0" xfId="0" applyFont="1" applyFill="1"/>
    <xf numFmtId="0" fontId="30" fillId="2" borderId="0" xfId="0" applyFont="1" applyFill="1" applyAlignment="1">
      <alignment wrapText="1"/>
    </xf>
    <xf numFmtId="3" fontId="32" fillId="8" borderId="9" xfId="0" applyNumberFormat="1" applyFont="1" applyFill="1" applyBorder="1" applyAlignment="1">
      <alignment horizontal="center" vertical="center"/>
    </xf>
    <xf numFmtId="0" fontId="32" fillId="8" borderId="9" xfId="0" applyFont="1" applyFill="1" applyBorder="1" applyAlignment="1">
      <alignment horizontal="center" vertical="center"/>
    </xf>
    <xf numFmtId="3" fontId="31" fillId="8" borderId="9" xfId="0" applyNumberFormat="1" applyFont="1" applyFill="1" applyBorder="1" applyAlignment="1">
      <alignment horizontal="center" vertical="center"/>
    </xf>
    <xf numFmtId="0" fontId="31" fillId="8" borderId="9" xfId="0" applyFont="1" applyFill="1" applyBorder="1" applyAlignment="1">
      <alignment horizontal="center" vertical="center"/>
    </xf>
    <xf numFmtId="0" fontId="30" fillId="2" borderId="9" xfId="0" applyFont="1" applyFill="1" applyBorder="1" applyAlignment="1">
      <alignment horizontal="center" vertical="center"/>
    </xf>
    <xf numFmtId="41" fontId="30" fillId="2" borderId="57" xfId="2" applyFont="1" applyFill="1" applyBorder="1" applyAlignment="1">
      <alignment horizontal="center" vertical="center" wrapText="1"/>
    </xf>
    <xf numFmtId="3" fontId="33" fillId="0" borderId="8" xfId="0" applyNumberFormat="1" applyFont="1" applyBorder="1" applyAlignment="1">
      <alignment horizontal="center" vertical="center"/>
    </xf>
    <xf numFmtId="3" fontId="31" fillId="0" borderId="8" xfId="0" applyNumberFormat="1" applyFont="1" applyBorder="1" applyAlignment="1">
      <alignment horizontal="center" vertical="center"/>
    </xf>
    <xf numFmtId="41" fontId="30" fillId="15" borderId="9" xfId="2" applyFont="1" applyFill="1" applyBorder="1" applyAlignment="1">
      <alignment vertical="center"/>
    </xf>
    <xf numFmtId="0" fontId="30" fillId="15" borderId="9" xfId="0" applyFont="1" applyFill="1" applyBorder="1" applyAlignment="1">
      <alignment vertical="center"/>
    </xf>
    <xf numFmtId="0" fontId="36" fillId="15" borderId="9" xfId="0" applyFont="1" applyFill="1" applyBorder="1" applyAlignment="1">
      <alignment horizontal="center" vertical="center"/>
    </xf>
    <xf numFmtId="0" fontId="28" fillId="11" borderId="11" xfId="0" applyFont="1" applyFill="1" applyBorder="1" applyAlignment="1">
      <alignment horizontal="center" vertical="center" wrapText="1"/>
    </xf>
    <xf numFmtId="0" fontId="28" fillId="11" borderId="12" xfId="0" applyFont="1" applyFill="1" applyBorder="1" applyAlignment="1">
      <alignment horizontal="center" vertical="center" wrapText="1"/>
    </xf>
    <xf numFmtId="0" fontId="28" fillId="12" borderId="49" xfId="0" applyFont="1" applyFill="1" applyBorder="1" applyAlignment="1">
      <alignment horizontal="center" vertical="center" wrapText="1"/>
    </xf>
    <xf numFmtId="0" fontId="28" fillId="12" borderId="54" xfId="0" applyFont="1" applyFill="1" applyBorder="1" applyAlignment="1">
      <alignment horizontal="center" vertical="center" wrapText="1"/>
    </xf>
    <xf numFmtId="0" fontId="28" fillId="12" borderId="18" xfId="0" applyFont="1" applyFill="1" applyBorder="1" applyAlignment="1">
      <alignment horizontal="center" vertical="center" wrapText="1"/>
    </xf>
    <xf numFmtId="0" fontId="28" fillId="12" borderId="28" xfId="0" applyFont="1" applyFill="1" applyBorder="1" applyAlignment="1">
      <alignment horizontal="center" vertical="center" wrapText="1"/>
    </xf>
    <xf numFmtId="0" fontId="28" fillId="12" borderId="55" xfId="0" applyFont="1" applyFill="1" applyBorder="1" applyAlignment="1">
      <alignment horizontal="center" vertical="center" wrapText="1"/>
    </xf>
    <xf numFmtId="0" fontId="28" fillId="12" borderId="56" xfId="0" applyFont="1" applyFill="1" applyBorder="1" applyAlignment="1">
      <alignment horizontal="center" vertical="center" wrapText="1"/>
    </xf>
    <xf numFmtId="0" fontId="28" fillId="12" borderId="35" xfId="0" applyFont="1" applyFill="1" applyBorder="1" applyAlignment="1">
      <alignment horizontal="center" vertical="center" wrapText="1"/>
    </xf>
    <xf numFmtId="0" fontId="34" fillId="0" borderId="0" xfId="0" applyFont="1" applyAlignment="1">
      <alignment vertical="center"/>
    </xf>
    <xf numFmtId="0" fontId="34" fillId="0" borderId="0" xfId="0" applyFont="1" applyAlignment="1">
      <alignment horizontal="center"/>
    </xf>
    <xf numFmtId="0" fontId="44" fillId="0" borderId="0" xfId="0" applyFont="1"/>
    <xf numFmtId="0" fontId="34" fillId="0" borderId="0" xfId="0" applyFont="1"/>
    <xf numFmtId="0" fontId="34" fillId="0" borderId="0" xfId="0" applyFont="1" applyAlignment="1">
      <alignment vertical="center" wrapText="1"/>
    </xf>
    <xf numFmtId="14" fontId="33" fillId="2" borderId="9" xfId="0" applyNumberFormat="1" applyFont="1" applyFill="1" applyBorder="1" applyAlignment="1">
      <alignment horizontal="center" vertical="center"/>
    </xf>
    <xf numFmtId="164" fontId="30" fillId="2" borderId="9" xfId="1" applyNumberFormat="1" applyFont="1" applyFill="1" applyBorder="1" applyAlignment="1">
      <alignment vertical="center" wrapText="1"/>
    </xf>
    <xf numFmtId="0" fontId="30" fillId="14" borderId="9" xfId="0" applyFont="1" applyFill="1" applyBorder="1" applyAlignment="1">
      <alignment horizontal="center" vertical="center"/>
    </xf>
    <xf numFmtId="0" fontId="36" fillId="14" borderId="8" xfId="0" applyFont="1" applyFill="1" applyBorder="1" applyAlignment="1">
      <alignment horizontal="center" vertical="center"/>
    </xf>
    <xf numFmtId="164" fontId="30" fillId="2" borderId="8" xfId="1" applyNumberFormat="1" applyFont="1" applyFill="1" applyBorder="1" applyAlignment="1">
      <alignment horizontal="center" vertical="center" wrapText="1"/>
    </xf>
    <xf numFmtId="0" fontId="36" fillId="15" borderId="8" xfId="0" applyFont="1" applyFill="1" applyBorder="1" applyAlignment="1">
      <alignment horizontal="center" vertical="center"/>
    </xf>
    <xf numFmtId="41" fontId="28" fillId="15" borderId="9" xfId="2" applyFont="1" applyFill="1" applyBorder="1" applyAlignment="1">
      <alignment horizontal="center" vertical="center" wrapText="1"/>
    </xf>
    <xf numFmtId="3" fontId="36" fillId="15" borderId="8" xfId="0" applyNumberFormat="1" applyFont="1" applyFill="1" applyBorder="1" applyAlignment="1">
      <alignment horizontal="center" vertical="center"/>
    </xf>
    <xf numFmtId="0" fontId="45" fillId="15" borderId="8" xfId="0" applyFont="1" applyFill="1" applyBorder="1" applyAlignment="1">
      <alignment horizontal="center"/>
    </xf>
    <xf numFmtId="0" fontId="45" fillId="15" borderId="8" xfId="0" applyFont="1" applyFill="1" applyBorder="1" applyAlignment="1">
      <alignment horizontal="center" vertical="center"/>
    </xf>
    <xf numFmtId="164" fontId="30" fillId="15" borderId="8" xfId="0" applyNumberFormat="1" applyFont="1" applyFill="1" applyBorder="1" applyAlignment="1">
      <alignment horizontal="left" vertical="center" wrapText="1"/>
    </xf>
    <xf numFmtId="0" fontId="34" fillId="0" borderId="9" xfId="0" applyFont="1" applyBorder="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center" vertical="center" wrapText="1"/>
    </xf>
    <xf numFmtId="0" fontId="28" fillId="11" borderId="4" xfId="0" applyFont="1" applyFill="1" applyBorder="1" applyAlignment="1">
      <alignment horizontal="center" vertical="center" wrapText="1"/>
    </xf>
    <xf numFmtId="0" fontId="34" fillId="12" borderId="19" xfId="0" applyFont="1" applyFill="1" applyBorder="1" applyAlignment="1">
      <alignment horizontal="center" vertical="center" wrapText="1"/>
    </xf>
    <xf numFmtId="0" fontId="28" fillId="0" borderId="45" xfId="0" applyFont="1" applyBorder="1" applyAlignment="1">
      <alignment horizontal="left" vertical="center" wrapText="1"/>
    </xf>
    <xf numFmtId="0" fontId="28" fillId="12" borderId="29" xfId="0" applyFont="1" applyFill="1" applyBorder="1" applyAlignment="1">
      <alignment horizontal="center" vertical="center" wrapText="1"/>
    </xf>
    <xf numFmtId="0" fontId="34" fillId="12" borderId="30" xfId="0" applyFont="1" applyFill="1" applyBorder="1" applyAlignment="1">
      <alignment horizontal="center" vertical="center" wrapText="1"/>
    </xf>
    <xf numFmtId="0" fontId="35" fillId="0" borderId="45" xfId="0" applyFont="1" applyBorder="1"/>
    <xf numFmtId="0" fontId="28" fillId="0" borderId="45" xfId="0" applyFont="1" applyBorder="1" applyAlignment="1">
      <alignment horizontal="center" vertical="center" wrapText="1"/>
    </xf>
    <xf numFmtId="0" fontId="28" fillId="12" borderId="40"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29" fillId="4" borderId="9" xfId="0" applyFont="1" applyFill="1" applyBorder="1" applyAlignment="1">
      <alignment vertical="center" wrapText="1"/>
    </xf>
    <xf numFmtId="0" fontId="33" fillId="0" borderId="0" xfId="0" applyFont="1" applyAlignment="1">
      <alignment horizontal="center"/>
    </xf>
    <xf numFmtId="0" fontId="46" fillId="0" borderId="0" xfId="0" applyFont="1" applyAlignment="1">
      <alignment horizontal="center"/>
    </xf>
    <xf numFmtId="0" fontId="30" fillId="0" borderId="0" xfId="0" applyFont="1"/>
    <xf numFmtId="0" fontId="47" fillId="0" borderId="0" xfId="0" applyFont="1"/>
    <xf numFmtId="0" fontId="31" fillId="7" borderId="45" xfId="0" applyFont="1" applyFill="1" applyBorder="1" applyAlignment="1">
      <alignment horizontal="center" vertical="center" wrapText="1"/>
    </xf>
    <xf numFmtId="0" fontId="32" fillId="8" borderId="45" xfId="0" applyFont="1" applyFill="1" applyBorder="1" applyAlignment="1">
      <alignment horizontal="center"/>
    </xf>
    <xf numFmtId="0" fontId="31" fillId="8" borderId="45" xfId="0" applyFont="1" applyFill="1" applyBorder="1" applyAlignment="1">
      <alignment horizontal="center"/>
    </xf>
    <xf numFmtId="3" fontId="31" fillId="8" borderId="45" xfId="0" applyNumberFormat="1" applyFont="1" applyFill="1" applyBorder="1" applyAlignment="1">
      <alignment horizontal="center"/>
    </xf>
    <xf numFmtId="0" fontId="30" fillId="0" borderId="45" xfId="0" applyFont="1" applyBorder="1" applyAlignment="1">
      <alignment horizontal="center" vertical="center"/>
    </xf>
    <xf numFmtId="14" fontId="33" fillId="0" borderId="45" xfId="0" applyNumberFormat="1" applyFont="1" applyBorder="1" applyAlignment="1">
      <alignment horizontal="center"/>
    </xf>
    <xf numFmtId="0" fontId="36" fillId="0" borderId="45" xfId="0" applyFont="1" applyBorder="1" applyAlignment="1">
      <alignment horizontal="center"/>
    </xf>
    <xf numFmtId="14" fontId="36" fillId="0" borderId="45" xfId="0" applyNumberFormat="1" applyFont="1" applyBorder="1" applyAlignment="1">
      <alignment horizontal="center"/>
    </xf>
    <xf numFmtId="0" fontId="33" fillId="0" borderId="0" xfId="0" applyFont="1" applyAlignment="1">
      <alignment horizontal="center" vertical="center" wrapText="1"/>
    </xf>
    <xf numFmtId="0" fontId="30" fillId="0" borderId="0" xfId="0" applyFont="1" applyAlignment="1">
      <alignment horizontal="center" vertical="center" wrapText="1"/>
    </xf>
    <xf numFmtId="3" fontId="30" fillId="0" borderId="0" xfId="0" applyNumberFormat="1" applyFont="1" applyAlignment="1">
      <alignment horizontal="center" vertical="center"/>
    </xf>
    <xf numFmtId="0" fontId="36" fillId="0" borderId="0" xfId="0" applyFont="1" applyAlignment="1">
      <alignment horizontal="center" vertical="center"/>
    </xf>
    <xf numFmtId="3" fontId="33" fillId="0" borderId="0" xfId="0" applyNumberFormat="1" applyFont="1" applyAlignment="1">
      <alignment horizontal="center" vertical="center"/>
    </xf>
    <xf numFmtId="0" fontId="30" fillId="0" borderId="0" xfId="0" applyFont="1" applyAlignment="1">
      <alignment horizontal="center" vertical="center"/>
    </xf>
    <xf numFmtId="0" fontId="36" fillId="0" borderId="0" xfId="0" applyFont="1" applyAlignment="1">
      <alignment horizontal="center"/>
    </xf>
    <xf numFmtId="0" fontId="34" fillId="0" borderId="58" xfId="0" applyFont="1" applyBorder="1" applyAlignment="1">
      <alignment horizontal="left"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5" xfId="0" applyFont="1" applyBorder="1" applyAlignment="1">
      <alignment horizontal="center" vertical="center" wrapText="1"/>
    </xf>
    <xf numFmtId="0" fontId="33" fillId="0" borderId="0" xfId="0" applyFont="1" applyAlignment="1">
      <alignment vertical="center"/>
    </xf>
    <xf numFmtId="0" fontId="30" fillId="14" borderId="9" xfId="0" applyFont="1" applyFill="1" applyBorder="1" applyAlignment="1">
      <alignment horizontal="center" vertical="center" wrapText="1"/>
    </xf>
    <xf numFmtId="14" fontId="33" fillId="2" borderId="45" xfId="0" applyNumberFormat="1" applyFont="1" applyFill="1" applyBorder="1" applyAlignment="1">
      <alignment horizontal="center"/>
    </xf>
    <xf numFmtId="0" fontId="26" fillId="12" borderId="9" xfId="0" applyFont="1" applyFill="1" applyBorder="1" applyAlignment="1">
      <alignment horizontal="center" vertical="center" wrapText="1"/>
    </xf>
    <xf numFmtId="0" fontId="0" fillId="0" borderId="9" xfId="0" applyBorder="1"/>
    <xf numFmtId="0" fontId="48" fillId="0" borderId="0" xfId="0" applyFont="1"/>
    <xf numFmtId="3" fontId="36" fillId="0" borderId="0" xfId="0" applyNumberFormat="1" applyFont="1" applyAlignment="1">
      <alignment horizontal="center" vertical="center"/>
    </xf>
    <xf numFmtId="3" fontId="36" fillId="0" borderId="45" xfId="0" applyNumberFormat="1" applyFont="1" applyBorder="1" applyAlignment="1">
      <alignment vertical="center"/>
    </xf>
    <xf numFmtId="0" fontId="30" fillId="0" borderId="4" xfId="0" applyFont="1" applyBorder="1" applyAlignment="1">
      <alignment horizontal="center" vertical="center"/>
    </xf>
    <xf numFmtId="14" fontId="33" fillId="2" borderId="4" xfId="0" applyNumberFormat="1" applyFont="1" applyFill="1" applyBorder="1" applyAlignment="1">
      <alignment horizontal="center"/>
    </xf>
    <xf numFmtId="14" fontId="33" fillId="0" borderId="4" xfId="0" applyNumberFormat="1" applyFont="1" applyBorder="1" applyAlignment="1">
      <alignment horizontal="center"/>
    </xf>
    <xf numFmtId="3" fontId="36" fillId="0" borderId="4" xfId="0" applyNumberFormat="1" applyFont="1" applyBorder="1" applyAlignment="1">
      <alignment vertical="center"/>
    </xf>
    <xf numFmtId="0" fontId="30" fillId="0" borderId="63" xfId="0" applyFont="1" applyBorder="1" applyAlignment="1">
      <alignment horizontal="center" vertical="center"/>
    </xf>
    <xf numFmtId="3" fontId="36" fillId="0" borderId="9" xfId="0" applyNumberFormat="1" applyFont="1" applyBorder="1" applyAlignment="1">
      <alignment vertical="center"/>
    </xf>
    <xf numFmtId="14" fontId="33" fillId="2" borderId="63" xfId="0" applyNumberFormat="1" applyFont="1" applyFill="1" applyBorder="1" applyAlignment="1">
      <alignment horizontal="center"/>
    </xf>
    <xf numFmtId="14" fontId="33" fillId="0" borderId="63" xfId="0" applyNumberFormat="1" applyFont="1" applyBorder="1" applyAlignment="1">
      <alignment horizontal="center"/>
    </xf>
    <xf numFmtId="0" fontId="30" fillId="0" borderId="9" xfId="0" applyFont="1" applyBorder="1" applyAlignment="1">
      <alignment horizontal="center" vertical="center"/>
    </xf>
    <xf numFmtId="0" fontId="21" fillId="0" borderId="9" xfId="0" applyFont="1" applyBorder="1" applyAlignment="1">
      <alignment horizontal="left" vertical="center" wrapText="1"/>
    </xf>
    <xf numFmtId="0" fontId="34" fillId="2" borderId="10" xfId="0" applyFont="1" applyFill="1" applyBorder="1" applyAlignment="1">
      <alignment horizontal="center" vertical="center" wrapText="1"/>
    </xf>
    <xf numFmtId="0" fontId="34" fillId="2" borderId="8" xfId="0" applyFont="1" applyFill="1" applyBorder="1" applyAlignment="1">
      <alignment horizontal="center" vertical="center" wrapText="1"/>
    </xf>
    <xf numFmtId="41" fontId="28" fillId="2" borderId="9" xfId="2" applyFont="1" applyFill="1" applyBorder="1" applyAlignment="1">
      <alignment horizontal="center" vertical="center" wrapText="1"/>
    </xf>
    <xf numFmtId="0" fontId="36" fillId="2" borderId="9" xfId="0" applyFont="1" applyFill="1" applyBorder="1" applyAlignment="1">
      <alignment horizontal="center" vertical="center" wrapText="1"/>
    </xf>
    <xf numFmtId="0" fontId="34" fillId="0" borderId="0" xfId="0" applyFont="1" applyAlignment="1">
      <alignment horizontal="left" vertical="center"/>
    </xf>
    <xf numFmtId="0" fontId="31" fillId="7" borderId="9"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30" fillId="5" borderId="9" xfId="0" applyFont="1" applyFill="1" applyBorder="1" applyAlignment="1">
      <alignment horizontal="center" vertical="center" wrapText="1"/>
    </xf>
    <xf numFmtId="0" fontId="30" fillId="6" borderId="9" xfId="0" applyFont="1" applyFill="1" applyBorder="1" applyAlignment="1">
      <alignment horizontal="center" vertical="center" textRotation="90" wrapText="1"/>
    </xf>
    <xf numFmtId="0" fontId="30" fillId="6" borderId="9"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0" fontId="28" fillId="12" borderId="5" xfId="0" applyFont="1" applyFill="1" applyBorder="1" applyAlignment="1">
      <alignment horizontal="center" vertical="center" wrapText="1"/>
    </xf>
    <xf numFmtId="0" fontId="28" fillId="12" borderId="6"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34" fillId="11" borderId="5" xfId="0" applyFont="1" applyFill="1" applyBorder="1" applyAlignment="1">
      <alignment horizontal="center" vertical="center" wrapText="1"/>
    </xf>
    <xf numFmtId="0" fontId="34" fillId="11" borderId="47" xfId="0" applyFont="1" applyFill="1" applyBorder="1" applyAlignment="1">
      <alignment horizontal="center" vertical="center" wrapText="1"/>
    </xf>
    <xf numFmtId="0" fontId="28" fillId="11" borderId="48" xfId="0" applyFont="1" applyFill="1" applyBorder="1" applyAlignment="1">
      <alignment horizontal="center" vertical="center" wrapText="1"/>
    </xf>
    <xf numFmtId="0" fontId="28" fillId="11" borderId="6" xfId="0" applyFont="1" applyFill="1" applyBorder="1" applyAlignment="1">
      <alignment horizontal="center" vertical="center" wrapText="1"/>
    </xf>
    <xf numFmtId="0" fontId="28" fillId="11" borderId="7"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42" fillId="17" borderId="0" xfId="0" applyFont="1" applyFill="1" applyAlignment="1">
      <alignment horizontal="center" vertical="center"/>
    </xf>
    <xf numFmtId="0" fontId="6" fillId="3" borderId="0" xfId="0" applyFont="1" applyFill="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0" fillId="13" borderId="1" xfId="0" applyFont="1" applyFill="1" applyBorder="1" applyAlignment="1">
      <alignment horizontal="left" vertical="center" wrapText="1"/>
    </xf>
    <xf numFmtId="0" fontId="30" fillId="13" borderId="3" xfId="0" applyFont="1" applyFill="1" applyBorder="1" applyAlignment="1">
      <alignment horizontal="left" vertical="center" wrapText="1"/>
    </xf>
    <xf numFmtId="0" fontId="30" fillId="13" borderId="2"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6" fillId="0" borderId="9" xfId="0" applyFont="1" applyBorder="1" applyAlignment="1">
      <alignment horizontal="center" vertical="center" wrapText="1"/>
    </xf>
    <xf numFmtId="0" fontId="28" fillId="10" borderId="5" xfId="0" applyFont="1" applyFill="1" applyBorder="1" applyAlignment="1">
      <alignment horizontal="center" vertical="center" wrapText="1"/>
    </xf>
    <xf numFmtId="0" fontId="28" fillId="10" borderId="6" xfId="0" applyFont="1" applyFill="1" applyBorder="1" applyAlignment="1">
      <alignment horizontal="center" vertical="center" wrapText="1"/>
    </xf>
    <xf numFmtId="0" fontId="28" fillId="10" borderId="7" xfId="0" applyFont="1" applyFill="1" applyBorder="1" applyAlignment="1">
      <alignment horizontal="center" vertical="center" wrapText="1"/>
    </xf>
    <xf numFmtId="0" fontId="28" fillId="11" borderId="11" xfId="0" applyFont="1" applyFill="1" applyBorder="1" applyAlignment="1">
      <alignment horizontal="center" vertical="center" wrapText="1"/>
    </xf>
    <xf numFmtId="0" fontId="28" fillId="11" borderId="12" xfId="0" applyFont="1" applyFill="1" applyBorder="1" applyAlignment="1">
      <alignment horizontal="center" vertical="center" wrapText="1"/>
    </xf>
    <xf numFmtId="0" fontId="28" fillId="11" borderId="13" xfId="0" applyFont="1" applyFill="1" applyBorder="1" applyAlignment="1">
      <alignment horizontal="center" vertical="center" wrapText="1"/>
    </xf>
    <xf numFmtId="0" fontId="34" fillId="19" borderId="5" xfId="0" applyFont="1" applyFill="1" applyBorder="1" applyAlignment="1">
      <alignment horizontal="center" vertical="center" wrapText="1"/>
    </xf>
    <xf numFmtId="0" fontId="34" fillId="19" borderId="6" xfId="0" applyFont="1" applyFill="1" applyBorder="1" applyAlignment="1">
      <alignment horizontal="center" vertical="center" wrapText="1"/>
    </xf>
    <xf numFmtId="0" fontId="34" fillId="19" borderId="7" xfId="0" applyFont="1" applyFill="1" applyBorder="1" applyAlignment="1">
      <alignment horizontal="center" vertical="center" wrapText="1"/>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28" fillId="0" borderId="52" xfId="0" applyFont="1" applyBorder="1" applyAlignment="1">
      <alignment horizontal="center" vertical="center" wrapText="1"/>
    </xf>
    <xf numFmtId="0" fontId="28" fillId="12" borderId="7" xfId="0" applyFont="1" applyFill="1" applyBorder="1" applyAlignment="1">
      <alignment horizontal="center" vertical="center" wrapText="1"/>
    </xf>
    <xf numFmtId="0" fontId="28" fillId="0" borderId="0" xfId="0" applyFont="1" applyAlignment="1">
      <alignment horizontal="center" vertical="center" wrapText="1"/>
    </xf>
    <xf numFmtId="0" fontId="28" fillId="0" borderId="53"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1" fillId="2" borderId="9"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14" fillId="18" borderId="9" xfId="0" applyFont="1" applyFill="1" applyBorder="1" applyAlignment="1">
      <alignment horizontal="center" vertical="center" wrapText="1"/>
    </xf>
    <xf numFmtId="0" fontId="21" fillId="2" borderId="9" xfId="0" applyFont="1" applyFill="1" applyBorder="1" applyAlignment="1">
      <alignment horizontal="left" vertical="top" wrapText="1"/>
    </xf>
    <xf numFmtId="0" fontId="35" fillId="2" borderId="10" xfId="0" applyFont="1" applyFill="1" applyBorder="1" applyAlignment="1">
      <alignment horizontal="center" wrapText="1"/>
    </xf>
    <xf numFmtId="0" fontId="35" fillId="2" borderId="57" xfId="0" applyFont="1" applyFill="1" applyBorder="1" applyAlignment="1">
      <alignment horizontal="center" wrapText="1"/>
    </xf>
    <xf numFmtId="41" fontId="28" fillId="2" borderId="10" xfId="2" applyFont="1" applyFill="1" applyBorder="1" applyAlignment="1">
      <alignment horizontal="center" vertical="center" wrapText="1"/>
    </xf>
    <xf numFmtId="41" fontId="28" fillId="2" borderId="57" xfId="2" applyFont="1" applyFill="1" applyBorder="1" applyAlignment="1">
      <alignment horizontal="center" vertical="center" wrapText="1"/>
    </xf>
    <xf numFmtId="0" fontId="42" fillId="17" borderId="0" xfId="0" applyFont="1" applyFill="1" applyAlignment="1">
      <alignment horizontal="center"/>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30" fillId="2" borderId="9" xfId="0" applyFont="1" applyFill="1" applyBorder="1" applyAlignment="1">
      <alignment horizontal="center" vertical="center"/>
    </xf>
    <xf numFmtId="41" fontId="30" fillId="2" borderId="10" xfId="2" applyFont="1" applyFill="1" applyBorder="1" applyAlignment="1">
      <alignment horizontal="center" vertical="center" wrapText="1"/>
    </xf>
    <xf numFmtId="41" fontId="30" fillId="2" borderId="8" xfId="2" applyFont="1" applyFill="1" applyBorder="1" applyAlignment="1">
      <alignment horizontal="center" vertical="center" wrapText="1"/>
    </xf>
    <xf numFmtId="3" fontId="36" fillId="2" borderId="10" xfId="0" applyNumberFormat="1" applyFont="1" applyFill="1" applyBorder="1" applyAlignment="1">
      <alignment horizontal="left" vertical="center" wrapText="1"/>
    </xf>
    <xf numFmtId="3" fontId="36" fillId="2" borderId="8" xfId="0" applyNumberFormat="1" applyFont="1" applyFill="1" applyBorder="1" applyAlignment="1">
      <alignment horizontal="left" vertical="center" wrapText="1"/>
    </xf>
    <xf numFmtId="3" fontId="33" fillId="0" borderId="9" xfId="0" applyNumberFormat="1"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8" fillId="0" borderId="0" xfId="0" applyFont="1" applyAlignment="1">
      <alignment horizontal="left" vertical="center"/>
    </xf>
    <xf numFmtId="0" fontId="8" fillId="19" borderId="5" xfId="0" applyFont="1" applyFill="1" applyBorder="1" applyAlignment="1">
      <alignment horizontal="center" vertical="center" wrapText="1"/>
    </xf>
    <xf numFmtId="0" fontId="8" fillId="19" borderId="6" xfId="0" applyFont="1" applyFill="1" applyBorder="1" applyAlignment="1">
      <alignment horizontal="center" vertical="center" wrapText="1"/>
    </xf>
    <xf numFmtId="0" fontId="8" fillId="19" borderId="7" xfId="0" applyFont="1" applyFill="1" applyBorder="1" applyAlignment="1">
      <alignment horizontal="center" vertical="center" wrapText="1"/>
    </xf>
    <xf numFmtId="0" fontId="26" fillId="11" borderId="11" xfId="0" applyFont="1" applyFill="1" applyBorder="1" applyAlignment="1">
      <alignment horizontal="center" vertical="center" wrapText="1"/>
    </xf>
    <xf numFmtId="0" fontId="26" fillId="11" borderId="12" xfId="0" applyFont="1" applyFill="1" applyBorder="1" applyAlignment="1">
      <alignment horizontal="center" vertical="center" wrapText="1"/>
    </xf>
    <xf numFmtId="0" fontId="26" fillId="11" borderId="13" xfId="0" applyFont="1" applyFill="1" applyBorder="1" applyAlignment="1">
      <alignment horizontal="center" vertical="center" wrapText="1"/>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30" fillId="15" borderId="9" xfId="0" applyFont="1" applyFill="1" applyBorder="1" applyAlignment="1">
      <alignment horizontal="center" vertical="center"/>
    </xf>
    <xf numFmtId="0" fontId="26" fillId="12" borderId="5" xfId="0" applyFont="1" applyFill="1" applyBorder="1" applyAlignment="1">
      <alignment horizontal="center" vertical="center" wrapText="1"/>
    </xf>
    <xf numFmtId="0" fontId="26" fillId="12" borderId="7" xfId="0" applyFont="1" applyFill="1" applyBorder="1" applyAlignment="1">
      <alignment horizontal="center" vertical="center" wrapText="1"/>
    </xf>
    <xf numFmtId="0" fontId="26" fillId="0" borderId="0" xfId="0" applyFont="1" applyAlignment="1">
      <alignment horizontal="center" vertical="center" wrapText="1"/>
    </xf>
    <xf numFmtId="0" fontId="26" fillId="0" borderId="53" xfId="0" applyFont="1" applyBorder="1" applyAlignment="1">
      <alignment horizontal="center" vertical="center" wrapText="1"/>
    </xf>
    <xf numFmtId="0" fontId="26" fillId="12" borderId="6" xfId="0" applyFont="1" applyFill="1" applyBorder="1" applyAlignment="1">
      <alignment horizontal="center" vertical="center" wrapText="1"/>
    </xf>
    <xf numFmtId="0" fontId="26" fillId="0" borderId="50"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52" xfId="0" applyFont="1" applyBorder="1" applyAlignment="1">
      <alignment horizontal="center" vertical="center" wrapText="1"/>
    </xf>
    <xf numFmtId="0" fontId="27" fillId="0" borderId="9" xfId="0" applyFont="1" applyBorder="1" applyAlignment="1">
      <alignment horizontal="center" vertical="center" wrapText="1"/>
    </xf>
    <xf numFmtId="0" fontId="26" fillId="10" borderId="11"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26" fillId="10" borderId="13" xfId="0" applyFont="1" applyFill="1" applyBorder="1" applyAlignment="1">
      <alignment horizontal="center" vertical="center" wrapText="1"/>
    </xf>
    <xf numFmtId="0" fontId="26" fillId="0" borderId="42"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11" borderId="48" xfId="0" applyFont="1" applyFill="1" applyBorder="1" applyAlignment="1">
      <alignment horizontal="center" vertical="center" wrapText="1"/>
    </xf>
    <xf numFmtId="0" fontId="26" fillId="11" borderId="6" xfId="0" applyFont="1" applyFill="1" applyBorder="1" applyAlignment="1">
      <alignment horizontal="center" vertical="center" wrapText="1"/>
    </xf>
    <xf numFmtId="0" fontId="26" fillId="11" borderId="7" xfId="0" applyFont="1" applyFill="1" applyBorder="1" applyAlignment="1">
      <alignment horizontal="center" vertical="center" wrapText="1"/>
    </xf>
    <xf numFmtId="0" fontId="43" fillId="4" borderId="9" xfId="0" applyFont="1" applyFill="1" applyBorder="1" applyAlignment="1">
      <alignment horizontal="center" vertical="center" wrapText="1"/>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6" fillId="10" borderId="5" xfId="0" applyFont="1" applyFill="1" applyBorder="1" applyAlignment="1">
      <alignment horizontal="center" vertical="center" wrapText="1"/>
    </xf>
    <xf numFmtId="0" fontId="26" fillId="10" borderId="6" xfId="0" applyFont="1" applyFill="1" applyBorder="1" applyAlignment="1">
      <alignment horizontal="center" vertical="center" wrapText="1"/>
    </xf>
    <xf numFmtId="0" fontId="26" fillId="10" borderId="7"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11" borderId="47" xfId="0" applyFont="1" applyFill="1" applyBorder="1" applyAlignment="1">
      <alignment horizontal="center" vertical="center" wrapText="1"/>
    </xf>
    <xf numFmtId="3" fontId="20" fillId="2" borderId="9" xfId="0" applyNumberFormat="1" applyFont="1" applyFill="1" applyBorder="1" applyAlignment="1">
      <alignment horizontal="center" vertical="center"/>
    </xf>
    <xf numFmtId="0" fontId="20" fillId="2" borderId="9"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8" xfId="0" applyFont="1" applyFill="1" applyBorder="1" applyAlignment="1">
      <alignment horizontal="center" vertical="center"/>
    </xf>
    <xf numFmtId="3" fontId="30" fillId="2" borderId="9" xfId="0" applyNumberFormat="1" applyFont="1" applyFill="1" applyBorder="1" applyAlignment="1">
      <alignment horizontal="center" vertical="center"/>
    </xf>
    <xf numFmtId="3" fontId="33" fillId="0" borderId="10" xfId="0" applyNumberFormat="1" applyFont="1" applyBorder="1" applyAlignment="1">
      <alignment horizontal="center" vertical="center" wrapText="1"/>
    </xf>
    <xf numFmtId="3" fontId="33" fillId="0" borderId="8" xfId="0" applyNumberFormat="1" applyFont="1" applyBorder="1" applyAlignment="1">
      <alignment horizontal="center" vertical="center" wrapText="1"/>
    </xf>
    <xf numFmtId="0" fontId="34" fillId="0" borderId="1" xfId="0" applyFont="1" applyBorder="1" applyAlignment="1">
      <alignment horizontal="left" vertical="center"/>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40" fillId="0" borderId="9" xfId="0" applyFont="1" applyBorder="1" applyAlignment="1">
      <alignment horizontal="center" vertical="center"/>
    </xf>
    <xf numFmtId="0" fontId="6" fillId="16" borderId="0" xfId="0" applyFont="1" applyFill="1" applyAlignment="1">
      <alignment horizontal="center" vertical="center"/>
    </xf>
    <xf numFmtId="3" fontId="36" fillId="2" borderId="9" xfId="0" applyNumberFormat="1" applyFont="1" applyFill="1" applyBorder="1" applyAlignment="1">
      <alignment horizontal="center" vertical="center"/>
    </xf>
    <xf numFmtId="3" fontId="33" fillId="0" borderId="10" xfId="0" applyNumberFormat="1" applyFont="1" applyBorder="1" applyAlignment="1">
      <alignment horizontal="center" vertical="center"/>
    </xf>
    <xf numFmtId="3" fontId="33" fillId="0" borderId="8" xfId="0" applyNumberFormat="1" applyFont="1" applyBorder="1" applyAlignment="1">
      <alignment horizontal="center" vertical="center"/>
    </xf>
    <xf numFmtId="0" fontId="30" fillId="2" borderId="10"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4" fillId="0" borderId="9" xfId="0" applyFont="1" applyBorder="1" applyAlignment="1">
      <alignment horizontal="left" vertical="center" wrapText="1"/>
    </xf>
    <xf numFmtId="0" fontId="29" fillId="4" borderId="1"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31" fillId="7" borderId="8" xfId="0" applyFont="1" applyFill="1" applyBorder="1" applyAlignment="1">
      <alignment horizontal="center" vertical="center" wrapText="1"/>
    </xf>
    <xf numFmtId="0" fontId="44" fillId="3" borderId="0" xfId="0" applyFont="1" applyFill="1" applyAlignment="1">
      <alignment horizontal="center" vertical="center"/>
    </xf>
    <xf numFmtId="0" fontId="29" fillId="4" borderId="9" xfId="0" applyFont="1" applyFill="1" applyBorder="1" applyAlignment="1">
      <alignment horizontal="center" vertical="center"/>
    </xf>
    <xf numFmtId="0" fontId="28" fillId="12" borderId="28" xfId="0" applyFont="1" applyFill="1" applyBorder="1" applyAlignment="1">
      <alignment horizontal="center" vertical="center" wrapText="1"/>
    </xf>
    <xf numFmtId="0" fontId="28" fillId="12" borderId="34" xfId="0" applyFont="1" applyFill="1" applyBorder="1" applyAlignment="1">
      <alignment horizontal="center"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27" xfId="0" applyFont="1" applyBorder="1" applyAlignment="1">
      <alignment horizontal="left" vertical="center" wrapText="1"/>
    </xf>
    <xf numFmtId="0" fontId="34" fillId="11" borderId="11" xfId="0" applyFont="1" applyFill="1" applyBorder="1" applyAlignment="1">
      <alignment horizontal="center" vertical="center" wrapText="1"/>
    </xf>
    <xf numFmtId="0" fontId="34" fillId="11" borderId="14" xfId="0" applyFont="1" applyFill="1" applyBorder="1" applyAlignment="1">
      <alignment horizontal="center" vertical="center" wrapText="1"/>
    </xf>
    <xf numFmtId="0" fontId="28" fillId="11" borderId="15" xfId="0" applyFont="1" applyFill="1" applyBorder="1" applyAlignment="1">
      <alignment horizontal="center" vertical="center" wrapText="1"/>
    </xf>
    <xf numFmtId="0" fontId="28" fillId="11" borderId="16" xfId="0" applyFont="1" applyFill="1" applyBorder="1" applyAlignment="1">
      <alignment horizontal="center" vertical="center" wrapText="1"/>
    </xf>
    <xf numFmtId="0" fontId="28" fillId="11" borderId="17" xfId="0" applyFont="1" applyFill="1" applyBorder="1" applyAlignment="1">
      <alignment horizontal="center" vertical="center" wrapText="1"/>
    </xf>
    <xf numFmtId="0" fontId="28" fillId="12" borderId="23" xfId="0" applyFont="1" applyFill="1" applyBorder="1" applyAlignment="1">
      <alignment horizontal="center" vertical="center" wrapText="1"/>
    </xf>
    <xf numFmtId="0" fontId="28" fillId="12" borderId="24" xfId="0" applyFont="1" applyFill="1" applyBorder="1" applyAlignment="1">
      <alignment horizontal="center"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12" borderId="35" xfId="0" applyFont="1" applyFill="1" applyBorder="1" applyAlignment="1">
      <alignment horizontal="center" vertical="center" wrapText="1"/>
    </xf>
    <xf numFmtId="0" fontId="28" fillId="12" borderId="39"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37" xfId="0" applyFont="1" applyBorder="1" applyAlignment="1">
      <alignment horizontal="left" vertical="center" wrapText="1"/>
    </xf>
    <xf numFmtId="0" fontId="28" fillId="0" borderId="38" xfId="0" applyFont="1" applyBorder="1" applyAlignment="1">
      <alignment horizontal="left" vertical="center" wrapText="1"/>
    </xf>
    <xf numFmtId="0" fontId="28" fillId="0" borderId="42" xfId="0" applyFont="1" applyBorder="1" applyAlignment="1">
      <alignment horizontal="left" vertical="center" wrapText="1"/>
    </xf>
    <xf numFmtId="0" fontId="28" fillId="0" borderId="43" xfId="0" applyFont="1" applyBorder="1" applyAlignment="1">
      <alignment horizontal="left" vertical="center" wrapText="1"/>
    </xf>
    <xf numFmtId="0" fontId="28" fillId="0" borderId="44" xfId="0" applyFont="1" applyBorder="1" applyAlignment="1">
      <alignment horizontal="left" vertical="center" wrapText="1"/>
    </xf>
    <xf numFmtId="0" fontId="34" fillId="0" borderId="9" xfId="0" applyFont="1" applyBorder="1" applyAlignment="1">
      <alignment horizontal="center" vertical="center" wrapText="1"/>
    </xf>
    <xf numFmtId="0" fontId="28" fillId="10" borderId="11" xfId="0" applyFont="1" applyFill="1" applyBorder="1" applyAlignment="1">
      <alignment horizontal="center" vertical="center" wrapText="1"/>
    </xf>
    <xf numFmtId="0" fontId="28" fillId="10" borderId="12" xfId="0" applyFont="1" applyFill="1" applyBorder="1" applyAlignment="1">
      <alignment horizontal="center" vertical="center" wrapText="1"/>
    </xf>
    <xf numFmtId="0" fontId="28" fillId="10" borderId="13" xfId="0" applyFont="1" applyFill="1" applyBorder="1" applyAlignment="1">
      <alignment horizontal="center"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28" fillId="0" borderId="22" xfId="0" applyFont="1" applyBorder="1" applyAlignment="1">
      <alignment horizontal="left" vertical="center" wrapText="1"/>
    </xf>
    <xf numFmtId="3" fontId="36" fillId="9" borderId="10" xfId="0" applyNumberFormat="1" applyFont="1" applyFill="1" applyBorder="1" applyAlignment="1">
      <alignment horizontal="center" vertical="center"/>
    </xf>
    <xf numFmtId="3" fontId="36" fillId="9" borderId="57" xfId="0" applyNumberFormat="1" applyFont="1" applyFill="1" applyBorder="1" applyAlignment="1">
      <alignment horizontal="center" vertical="center"/>
    </xf>
    <xf numFmtId="0" fontId="34" fillId="0" borderId="9" xfId="0" applyFont="1" applyBorder="1" applyAlignment="1">
      <alignment horizontal="center" vertical="center"/>
    </xf>
    <xf numFmtId="0" fontId="34" fillId="0" borderId="9" xfId="0" applyFont="1" applyBorder="1" applyAlignment="1">
      <alignment horizontal="left" vertical="center"/>
    </xf>
    <xf numFmtId="0" fontId="35" fillId="0" borderId="10" xfId="0" applyFont="1" applyBorder="1" applyAlignment="1">
      <alignment horizontal="left" vertical="center" wrapText="1"/>
    </xf>
    <xf numFmtId="0" fontId="35" fillId="0" borderId="8" xfId="0" applyFont="1" applyBorder="1" applyAlignment="1">
      <alignment horizontal="left" vertical="center" wrapText="1"/>
    </xf>
    <xf numFmtId="0" fontId="35" fillId="0" borderId="10" xfId="0" applyFont="1" applyBorder="1" applyAlignment="1">
      <alignment horizontal="center" vertical="center" wrapText="1"/>
    </xf>
    <xf numFmtId="0" fontId="35" fillId="0" borderId="8" xfId="0" applyFont="1" applyBorder="1" applyAlignment="1">
      <alignment horizontal="center" vertical="center" wrapText="1"/>
    </xf>
    <xf numFmtId="3" fontId="33" fillId="0" borderId="7" xfId="0" quotePrefix="1" applyNumberFormat="1" applyFont="1" applyBorder="1" applyAlignment="1">
      <alignment horizontal="center" vertical="center"/>
    </xf>
    <xf numFmtId="0" fontId="36" fillId="0" borderId="45" xfId="0" applyFont="1" applyBorder="1" applyAlignment="1">
      <alignment horizontal="center" vertical="center"/>
    </xf>
    <xf numFmtId="0" fontId="36" fillId="0" borderId="5" xfId="0" applyFont="1" applyBorder="1" applyAlignment="1">
      <alignment horizontal="center" vertical="center"/>
    </xf>
    <xf numFmtId="3" fontId="30" fillId="2" borderId="64" xfId="0" applyNumberFormat="1" applyFont="1" applyFill="1" applyBorder="1" applyAlignment="1">
      <alignment horizontal="center" vertical="center"/>
    </xf>
    <xf numFmtId="3" fontId="30" fillId="2" borderId="65" xfId="0" applyNumberFormat="1" applyFont="1" applyFill="1" applyBorder="1" applyAlignment="1">
      <alignment horizontal="center" vertical="center"/>
    </xf>
    <xf numFmtId="0" fontId="36" fillId="0" borderId="45" xfId="0" applyFont="1" applyBorder="1" applyAlignment="1">
      <alignment horizontal="left" vertical="center" wrapText="1"/>
    </xf>
    <xf numFmtId="0" fontId="33" fillId="0" borderId="45" xfId="0" applyFont="1" applyBorder="1" applyAlignment="1">
      <alignment horizontal="center" vertical="center" wrapText="1"/>
    </xf>
    <xf numFmtId="0" fontId="36" fillId="0" borderId="4" xfId="0" applyFont="1" applyBorder="1" applyAlignment="1">
      <alignment horizontal="left" vertical="center" wrapText="1"/>
    </xf>
    <xf numFmtId="0" fontId="36" fillId="0" borderId="63" xfId="0" applyFont="1" applyBorder="1" applyAlignment="1">
      <alignment horizontal="left" vertical="center" wrapText="1"/>
    </xf>
    <xf numFmtId="0" fontId="36" fillId="0" borderId="11" xfId="0" applyFont="1" applyBorder="1" applyAlignment="1">
      <alignment horizontal="left" vertical="center" wrapText="1"/>
    </xf>
    <xf numFmtId="0" fontId="29" fillId="4" borderId="45"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7" xfId="0" applyFont="1" applyFill="1" applyBorder="1" applyAlignment="1">
      <alignment horizontal="center" vertical="center" wrapText="1"/>
    </xf>
    <xf numFmtId="0" fontId="30" fillId="5" borderId="45" xfId="0" applyFont="1" applyFill="1" applyBorder="1" applyAlignment="1">
      <alignment horizontal="center" vertical="center" wrapText="1"/>
    </xf>
    <xf numFmtId="0" fontId="30" fillId="6" borderId="45" xfId="0" applyFont="1" applyFill="1" applyBorder="1" applyAlignment="1">
      <alignment horizontal="center" vertical="center" textRotation="90" wrapText="1"/>
    </xf>
    <xf numFmtId="0" fontId="30" fillId="6" borderId="45"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45" xfId="0"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60" xfId="0" applyFont="1" applyBorder="1" applyAlignment="1">
      <alignment horizontal="center" vertical="center" wrapText="1"/>
    </xf>
    <xf numFmtId="0" fontId="34" fillId="0" borderId="61" xfId="0" applyFont="1" applyBorder="1" applyAlignment="1">
      <alignment horizontal="center" vertical="center" wrapText="1"/>
    </xf>
    <xf numFmtId="0" fontId="34" fillId="0" borderId="62" xfId="0" applyFont="1" applyBorder="1" applyAlignment="1">
      <alignment horizontal="center" vertical="center" wrapText="1"/>
    </xf>
    <xf numFmtId="0" fontId="36" fillId="0" borderId="4" xfId="0" applyFont="1" applyBorder="1" applyAlignment="1">
      <alignment horizontal="center" vertical="center"/>
    </xf>
    <xf numFmtId="0" fontId="36" fillId="0" borderId="63" xfId="0" applyFont="1" applyBorder="1" applyAlignment="1">
      <alignment horizontal="center" vertical="center"/>
    </xf>
    <xf numFmtId="0" fontId="28" fillId="0" borderId="25"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6" xfId="0" applyFont="1" applyBorder="1" applyAlignment="1">
      <alignment horizontal="center" vertical="center" wrapText="1"/>
    </xf>
    <xf numFmtId="0" fontId="44" fillId="16" borderId="0" xfId="0" applyFont="1" applyFill="1" applyAlignment="1">
      <alignment horizontal="center" vertical="center"/>
    </xf>
    <xf numFmtId="3" fontId="36" fillId="0" borderId="63" xfId="0" applyNumberFormat="1" applyFont="1" applyBorder="1" applyAlignment="1">
      <alignment horizontal="center" vertical="center"/>
    </xf>
    <xf numFmtId="3" fontId="36" fillId="0" borderId="45" xfId="0" applyNumberFormat="1" applyFont="1" applyBorder="1" applyAlignment="1">
      <alignment horizontal="center" vertical="center"/>
    </xf>
  </cellXfs>
  <cellStyles count="5">
    <cellStyle name="Milliers" xfId="1" builtinId="3"/>
    <cellStyle name="Milliers [0]" xfId="2" builtinId="6"/>
    <cellStyle name="Milliers 2" xfId="3" xr:uid="{2A5E7052-A878-45CC-AFAF-364059DF5B0C}"/>
    <cellStyle name="Normal" xfId="0" builtinId="0"/>
    <cellStyle name="Normal 2" xfId="4" xr:uid="{E38918A1-F0EB-4D61-A988-CE74DA5A9A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412748</xdr:colOff>
      <xdr:row>0</xdr:row>
      <xdr:rowOff>0</xdr:rowOff>
    </xdr:from>
    <xdr:to>
      <xdr:col>2</xdr:col>
      <xdr:colOff>666799</xdr:colOff>
      <xdr:row>6</xdr:row>
      <xdr:rowOff>27227</xdr:rowOff>
    </xdr:to>
    <xdr:pic>
      <xdr:nvPicPr>
        <xdr:cNvPr id="2" name="Image 1">
          <a:extLst>
            <a:ext uri="{FF2B5EF4-FFF2-40B4-BE49-F238E27FC236}">
              <a16:creationId xmlns:a16="http://schemas.microsoft.com/office/drawing/2014/main" id="{B1E320F8-D66A-09DB-2139-2FB39B0D79AA}"/>
            </a:ext>
          </a:extLst>
        </xdr:cNvPr>
        <xdr:cNvPicPr>
          <a:picLocks noChangeAspect="1"/>
        </xdr:cNvPicPr>
      </xdr:nvPicPr>
      <xdr:blipFill>
        <a:blip xmlns:r="http://schemas.openxmlformats.org/officeDocument/2006/relationships" r:embed="rId1"/>
        <a:stretch>
          <a:fillRect/>
        </a:stretch>
      </xdr:blipFill>
      <xdr:spPr>
        <a:xfrm>
          <a:off x="412748" y="0"/>
          <a:ext cx="4074585" cy="1106727"/>
        </a:xfrm>
        <a:prstGeom prst="rect">
          <a:avLst/>
        </a:prstGeom>
      </xdr:spPr>
    </xdr:pic>
    <xdr:clientData/>
  </xdr:twoCellAnchor>
  <xdr:twoCellAnchor editAs="oneCell">
    <xdr:from>
      <xdr:col>11</xdr:col>
      <xdr:colOff>74083</xdr:colOff>
      <xdr:row>0</xdr:row>
      <xdr:rowOff>127000</xdr:rowOff>
    </xdr:from>
    <xdr:to>
      <xdr:col>15</xdr:col>
      <xdr:colOff>694914</xdr:colOff>
      <xdr:row>6</xdr:row>
      <xdr:rowOff>31750</xdr:rowOff>
    </xdr:to>
    <xdr:pic>
      <xdr:nvPicPr>
        <xdr:cNvPr id="3" name="Image 2">
          <a:extLst>
            <a:ext uri="{FF2B5EF4-FFF2-40B4-BE49-F238E27FC236}">
              <a16:creationId xmlns:a16="http://schemas.microsoft.com/office/drawing/2014/main" id="{3577E0C2-8B99-2702-0DC3-F0529D4DC603}"/>
            </a:ext>
          </a:extLst>
        </xdr:cNvPr>
        <xdr:cNvPicPr>
          <a:picLocks noChangeAspect="1"/>
        </xdr:cNvPicPr>
      </xdr:nvPicPr>
      <xdr:blipFill>
        <a:blip xmlns:r="http://schemas.openxmlformats.org/officeDocument/2006/relationships" r:embed="rId2"/>
        <a:stretch>
          <a:fillRect/>
        </a:stretch>
      </xdr:blipFill>
      <xdr:spPr>
        <a:xfrm>
          <a:off x="13176250" y="127000"/>
          <a:ext cx="4529666" cy="984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88900</xdr:rowOff>
    </xdr:from>
    <xdr:to>
      <xdr:col>1</xdr:col>
      <xdr:colOff>2573470</xdr:colOff>
      <xdr:row>3</xdr:row>
      <xdr:rowOff>171450</xdr:rowOff>
    </xdr:to>
    <xdr:pic>
      <xdr:nvPicPr>
        <xdr:cNvPr id="3" name="Image 2">
          <a:extLst>
            <a:ext uri="{FF2B5EF4-FFF2-40B4-BE49-F238E27FC236}">
              <a16:creationId xmlns:a16="http://schemas.microsoft.com/office/drawing/2014/main" id="{AD2EF98E-F5F5-A9CD-81ED-81221AF1B849}"/>
            </a:ext>
          </a:extLst>
        </xdr:cNvPr>
        <xdr:cNvPicPr>
          <a:picLocks noChangeAspect="1"/>
        </xdr:cNvPicPr>
      </xdr:nvPicPr>
      <xdr:blipFill>
        <a:blip xmlns:r="http://schemas.openxmlformats.org/officeDocument/2006/relationships" r:embed="rId1"/>
        <a:stretch>
          <a:fillRect/>
        </a:stretch>
      </xdr:blipFill>
      <xdr:spPr>
        <a:xfrm>
          <a:off x="844550" y="88900"/>
          <a:ext cx="2482850" cy="635000"/>
        </a:xfrm>
        <a:prstGeom prst="rect">
          <a:avLst/>
        </a:prstGeom>
      </xdr:spPr>
    </xdr:pic>
    <xdr:clientData/>
  </xdr:twoCellAnchor>
  <xdr:twoCellAnchor editAs="oneCell">
    <xdr:from>
      <xdr:col>11</xdr:col>
      <xdr:colOff>171450</xdr:colOff>
      <xdr:row>0</xdr:row>
      <xdr:rowOff>38100</xdr:rowOff>
    </xdr:from>
    <xdr:to>
      <xdr:col>14</xdr:col>
      <xdr:colOff>292099</xdr:colOff>
      <xdr:row>4</xdr:row>
      <xdr:rowOff>125</xdr:rowOff>
    </xdr:to>
    <xdr:pic>
      <xdr:nvPicPr>
        <xdr:cNvPr id="5" name="Image 4">
          <a:extLst>
            <a:ext uri="{FF2B5EF4-FFF2-40B4-BE49-F238E27FC236}">
              <a16:creationId xmlns:a16="http://schemas.microsoft.com/office/drawing/2014/main" id="{8A02F6D8-9A5E-5D5B-13AA-4E2F464916B1}"/>
            </a:ext>
          </a:extLst>
        </xdr:cNvPr>
        <xdr:cNvPicPr>
          <a:picLocks noChangeAspect="1"/>
        </xdr:cNvPicPr>
      </xdr:nvPicPr>
      <xdr:blipFill>
        <a:blip xmlns:r="http://schemas.openxmlformats.org/officeDocument/2006/relationships" r:embed="rId2"/>
        <a:stretch>
          <a:fillRect/>
        </a:stretch>
      </xdr:blipFill>
      <xdr:spPr>
        <a:xfrm>
          <a:off x="11988800" y="38100"/>
          <a:ext cx="2406650" cy="698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166456</xdr:colOff>
      <xdr:row>0</xdr:row>
      <xdr:rowOff>78114</xdr:rowOff>
    </xdr:from>
    <xdr:to>
      <xdr:col>1</xdr:col>
      <xdr:colOff>2904882</xdr:colOff>
      <xdr:row>4</xdr:row>
      <xdr:rowOff>14757</xdr:rowOff>
    </xdr:to>
    <xdr:pic>
      <xdr:nvPicPr>
        <xdr:cNvPr id="3" name="Image 2">
          <a:extLst>
            <a:ext uri="{FF2B5EF4-FFF2-40B4-BE49-F238E27FC236}">
              <a16:creationId xmlns:a16="http://schemas.microsoft.com/office/drawing/2014/main" id="{38F7E6B0-62A3-3731-4412-7B20D7F15466}"/>
            </a:ext>
          </a:extLst>
        </xdr:cNvPr>
        <xdr:cNvPicPr>
          <a:picLocks noChangeAspect="1"/>
        </xdr:cNvPicPr>
      </xdr:nvPicPr>
      <xdr:blipFill>
        <a:blip xmlns:r="http://schemas.openxmlformats.org/officeDocument/2006/relationships" r:embed="rId1"/>
        <a:stretch>
          <a:fillRect/>
        </a:stretch>
      </xdr:blipFill>
      <xdr:spPr>
        <a:xfrm>
          <a:off x="647330" y="78114"/>
          <a:ext cx="2738426" cy="676449"/>
        </a:xfrm>
        <a:prstGeom prst="rect">
          <a:avLst/>
        </a:prstGeom>
      </xdr:spPr>
    </xdr:pic>
    <xdr:clientData/>
  </xdr:twoCellAnchor>
  <xdr:twoCellAnchor editAs="oneCell">
    <xdr:from>
      <xdr:col>16</xdr:col>
      <xdr:colOff>210858</xdr:colOff>
      <xdr:row>0</xdr:row>
      <xdr:rowOff>32595</xdr:rowOff>
    </xdr:from>
    <xdr:to>
      <xdr:col>19</xdr:col>
      <xdr:colOff>233090</xdr:colOff>
      <xdr:row>3</xdr:row>
      <xdr:rowOff>181211</xdr:rowOff>
    </xdr:to>
    <xdr:pic>
      <xdr:nvPicPr>
        <xdr:cNvPr id="5" name="Image 4">
          <a:extLst>
            <a:ext uri="{FF2B5EF4-FFF2-40B4-BE49-F238E27FC236}">
              <a16:creationId xmlns:a16="http://schemas.microsoft.com/office/drawing/2014/main" id="{B7722AE0-53AE-F439-3E70-99098C281368}"/>
            </a:ext>
          </a:extLst>
        </xdr:cNvPr>
        <xdr:cNvPicPr>
          <a:picLocks noChangeAspect="1"/>
        </xdr:cNvPicPr>
      </xdr:nvPicPr>
      <xdr:blipFill>
        <a:blip xmlns:r="http://schemas.openxmlformats.org/officeDocument/2006/relationships" r:embed="rId2"/>
        <a:stretch>
          <a:fillRect/>
        </a:stretch>
      </xdr:blipFill>
      <xdr:spPr>
        <a:xfrm>
          <a:off x="16603722" y="32595"/>
          <a:ext cx="2741141" cy="70347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X54"/>
  <sheetViews>
    <sheetView showGridLines="0" view="pageBreakPreview" topLeftCell="B40" zoomScale="121" zoomScaleNormal="100" workbookViewId="0">
      <selection activeCell="B53" sqref="B53"/>
    </sheetView>
  </sheetViews>
  <sheetFormatPr baseColWidth="10" defaultRowHeight="14.5" x14ac:dyDescent="0.35"/>
  <cols>
    <col min="1" max="1" width="6.54296875" customWidth="1"/>
    <col min="2" max="2" width="48.1796875" customWidth="1"/>
    <col min="3" max="3" width="10.26953125" customWidth="1"/>
    <col min="4" max="4" width="10.453125" customWidth="1"/>
    <col min="5" max="5" width="15.90625" customWidth="1"/>
    <col min="6" max="6" width="12.81640625" customWidth="1"/>
    <col min="7" max="7" width="12.54296875" customWidth="1"/>
    <col min="8" max="8" width="15.81640625" customWidth="1"/>
    <col min="9" max="9" width="14.81640625" customWidth="1"/>
    <col min="10" max="10" width="13.7265625" customWidth="1"/>
    <col min="11" max="11" width="13" customWidth="1"/>
    <col min="12" max="12" width="13.453125" bestFit="1" customWidth="1"/>
    <col min="13" max="13" width="14.26953125" bestFit="1" customWidth="1"/>
    <col min="14" max="14" width="14.1796875" customWidth="1"/>
    <col min="15" max="15" width="14.08984375" customWidth="1"/>
    <col min="16" max="16" width="12.26953125" customWidth="1"/>
    <col min="17" max="17" width="13.36328125" customWidth="1"/>
    <col min="18" max="18" width="9.36328125" customWidth="1"/>
    <col min="19" max="19" width="13" bestFit="1" customWidth="1"/>
    <col min="20" max="20" width="12.7265625" bestFit="1" customWidth="1"/>
    <col min="21" max="21" width="16.81640625" customWidth="1"/>
    <col min="22" max="22" width="14.54296875" bestFit="1" customWidth="1"/>
    <col min="23" max="23" width="13.36328125" bestFit="1" customWidth="1"/>
    <col min="24" max="24" width="12.90625" bestFit="1" customWidth="1"/>
  </cols>
  <sheetData>
    <row r="2" spans="1:24" x14ac:dyDescent="0.35">
      <c r="A2" s="1"/>
    </row>
    <row r="3" spans="1:24" x14ac:dyDescent="0.35">
      <c r="A3" s="1"/>
    </row>
    <row r="4" spans="1:24" x14ac:dyDescent="0.35">
      <c r="A4" s="1"/>
    </row>
    <row r="5" spans="1:24" x14ac:dyDescent="0.35">
      <c r="A5" s="1"/>
    </row>
    <row r="6" spans="1:24" x14ac:dyDescent="0.35">
      <c r="A6" s="1"/>
    </row>
    <row r="7" spans="1:24" x14ac:dyDescent="0.35">
      <c r="A7" s="1"/>
    </row>
    <row r="8" spans="1:24" ht="26.5" customHeight="1" x14ac:dyDescent="0.35">
      <c r="A8" s="2"/>
      <c r="B8" s="198" t="s">
        <v>138</v>
      </c>
      <c r="C8" s="198"/>
      <c r="D8" s="198"/>
      <c r="E8" s="198"/>
      <c r="F8" s="198"/>
      <c r="G8" s="198"/>
      <c r="H8" s="198"/>
      <c r="I8" s="198"/>
      <c r="J8" s="198"/>
      <c r="K8" s="198"/>
      <c r="L8" s="198"/>
      <c r="M8" s="198"/>
      <c r="N8" s="198"/>
      <c r="O8" s="198"/>
      <c r="P8" s="3"/>
      <c r="Q8" s="2"/>
      <c r="R8" s="2"/>
      <c r="S8" s="2"/>
      <c r="T8" s="2"/>
      <c r="U8" s="2"/>
      <c r="V8" s="2"/>
      <c r="W8" s="2"/>
      <c r="X8" s="2"/>
    </row>
    <row r="9" spans="1:24" ht="16" x14ac:dyDescent="0.35">
      <c r="A9" s="2"/>
      <c r="B9" s="79"/>
      <c r="C9" s="79"/>
      <c r="D9" s="79"/>
      <c r="E9" s="79"/>
      <c r="F9" s="79"/>
      <c r="G9" s="79"/>
      <c r="H9" s="79"/>
      <c r="I9" s="79"/>
      <c r="J9" s="79"/>
      <c r="K9" s="79"/>
      <c r="L9" s="79"/>
      <c r="M9" s="79"/>
      <c r="N9" s="79"/>
      <c r="O9" s="79"/>
      <c r="P9" s="2"/>
      <c r="Q9" s="2"/>
      <c r="R9" s="2"/>
      <c r="S9" s="2"/>
      <c r="T9" s="2"/>
      <c r="U9" s="2"/>
      <c r="V9" s="2"/>
      <c r="W9" s="2"/>
      <c r="X9" s="2"/>
    </row>
    <row r="10" spans="1:24" s="19" customFormat="1" ht="20.5" customHeight="1" x14ac:dyDescent="0.5">
      <c r="A10" s="17"/>
      <c r="B10" s="203" t="s">
        <v>0</v>
      </c>
      <c r="C10" s="204"/>
      <c r="D10" s="206" t="s">
        <v>127</v>
      </c>
      <c r="E10" s="207"/>
      <c r="F10" s="207"/>
      <c r="G10" s="207"/>
      <c r="H10" s="207"/>
      <c r="I10" s="207"/>
      <c r="J10" s="207"/>
      <c r="K10" s="207"/>
      <c r="L10" s="207"/>
      <c r="M10" s="207"/>
      <c r="N10" s="207"/>
      <c r="O10" s="208"/>
      <c r="P10" s="30"/>
      <c r="Q10" s="29"/>
      <c r="R10" s="29"/>
      <c r="S10" s="29"/>
      <c r="T10" s="29"/>
      <c r="U10" s="18"/>
      <c r="V10" s="18"/>
      <c r="W10" s="18"/>
      <c r="X10" s="18"/>
    </row>
    <row r="11" spans="1:24" s="19" customFormat="1" ht="20.25" customHeight="1" x14ac:dyDescent="0.5">
      <c r="A11" s="17"/>
      <c r="B11" s="203" t="s">
        <v>116</v>
      </c>
      <c r="C11" s="205"/>
      <c r="D11" s="200">
        <v>2025</v>
      </c>
      <c r="E11" s="201"/>
      <c r="F11" s="201"/>
      <c r="G11" s="201"/>
      <c r="H11" s="201"/>
      <c r="I11" s="201"/>
      <c r="J11" s="201"/>
      <c r="K11" s="201"/>
      <c r="L11" s="201"/>
      <c r="M11" s="201"/>
      <c r="N11" s="201"/>
      <c r="O11" s="202"/>
      <c r="P11" s="30"/>
      <c r="Q11" s="29"/>
      <c r="R11" s="29"/>
      <c r="S11" s="29"/>
      <c r="T11" s="29"/>
      <c r="U11" s="18"/>
      <c r="V11" s="18"/>
      <c r="W11" s="18"/>
      <c r="X11" s="18"/>
    </row>
    <row r="12" spans="1:24" s="19" customFormat="1" ht="21" customHeight="1" x14ac:dyDescent="0.5">
      <c r="A12" s="17"/>
      <c r="B12" s="203" t="s">
        <v>1</v>
      </c>
      <c r="C12" s="204"/>
      <c r="D12" s="206" t="s">
        <v>127</v>
      </c>
      <c r="E12" s="207"/>
      <c r="F12" s="207"/>
      <c r="G12" s="207"/>
      <c r="H12" s="207"/>
      <c r="I12" s="207"/>
      <c r="J12" s="207"/>
      <c r="K12" s="207"/>
      <c r="L12" s="207"/>
      <c r="M12" s="207"/>
      <c r="N12" s="207"/>
      <c r="O12" s="208"/>
      <c r="P12" s="20"/>
      <c r="Q12" s="20"/>
      <c r="R12" s="20"/>
      <c r="S12" s="20"/>
      <c r="T12" s="20"/>
      <c r="U12" s="18"/>
      <c r="V12" s="18"/>
      <c r="W12" s="18"/>
      <c r="X12" s="18"/>
    </row>
    <row r="13" spans="1:24" s="19" customFormat="1" ht="22.5" customHeight="1" x14ac:dyDescent="0.5">
      <c r="A13" s="17"/>
      <c r="B13" s="203" t="s">
        <v>117</v>
      </c>
      <c r="C13" s="204"/>
      <c r="D13" s="206" t="s">
        <v>126</v>
      </c>
      <c r="E13" s="207"/>
      <c r="F13" s="207"/>
      <c r="G13" s="207"/>
      <c r="H13" s="207"/>
      <c r="I13" s="207"/>
      <c r="J13" s="207"/>
      <c r="K13" s="207"/>
      <c r="L13" s="207"/>
      <c r="M13" s="207"/>
      <c r="N13" s="207"/>
      <c r="O13" s="208"/>
      <c r="P13" s="20"/>
      <c r="Q13" s="20"/>
      <c r="R13" s="20"/>
      <c r="S13" s="20"/>
      <c r="T13" s="20"/>
      <c r="U13" s="18"/>
      <c r="V13" s="18"/>
      <c r="W13" s="18"/>
      <c r="X13" s="18"/>
    </row>
    <row r="14" spans="1:24" s="19" customFormat="1" ht="21" customHeight="1" x14ac:dyDescent="0.5">
      <c r="A14" s="17"/>
      <c r="B14" s="203" t="s">
        <v>118</v>
      </c>
      <c r="C14" s="204"/>
      <c r="D14" s="206" t="s">
        <v>125</v>
      </c>
      <c r="E14" s="207"/>
      <c r="F14" s="207"/>
      <c r="G14" s="207"/>
      <c r="H14" s="207"/>
      <c r="I14" s="207"/>
      <c r="J14" s="207"/>
      <c r="K14" s="207"/>
      <c r="L14" s="207"/>
      <c r="M14" s="207"/>
      <c r="N14" s="207"/>
      <c r="O14" s="208"/>
      <c r="P14" s="20"/>
      <c r="Q14" s="20"/>
      <c r="R14" s="20"/>
      <c r="S14" s="20"/>
      <c r="T14" s="20"/>
      <c r="U14" s="18"/>
      <c r="V14" s="18"/>
      <c r="W14" s="18"/>
      <c r="X14" s="18"/>
    </row>
    <row r="15" spans="1:24" ht="10.5" customHeight="1" x14ac:dyDescent="0.35">
      <c r="A15" s="5"/>
      <c r="B15" s="6"/>
      <c r="C15" s="6"/>
      <c r="D15" s="6"/>
      <c r="E15" s="6"/>
      <c r="F15" s="6"/>
      <c r="G15" s="6"/>
      <c r="H15" s="6"/>
      <c r="I15" s="6"/>
      <c r="J15" s="7"/>
      <c r="K15" s="5"/>
      <c r="L15" s="5"/>
      <c r="M15" s="5"/>
      <c r="N15" s="7"/>
      <c r="O15" s="7"/>
      <c r="P15" s="7"/>
      <c r="Q15" s="7"/>
      <c r="R15" s="7"/>
      <c r="S15" s="7"/>
      <c r="T15" s="7"/>
      <c r="U15" s="7"/>
      <c r="V15" s="7"/>
      <c r="W15" s="7"/>
      <c r="X15" s="7"/>
    </row>
    <row r="16" spans="1:24" ht="20" x14ac:dyDescent="0.35">
      <c r="A16" s="3"/>
      <c r="B16" s="199" t="s">
        <v>4</v>
      </c>
      <c r="C16" s="199"/>
      <c r="D16" s="199"/>
      <c r="E16" s="199"/>
      <c r="F16" s="199"/>
      <c r="G16" s="199"/>
      <c r="H16" s="199"/>
      <c r="I16" s="199"/>
      <c r="J16" s="199"/>
      <c r="K16" s="199"/>
      <c r="L16" s="199"/>
      <c r="M16" s="199"/>
      <c r="N16" s="199"/>
      <c r="O16" s="199"/>
      <c r="P16" s="8"/>
      <c r="Q16" s="3"/>
      <c r="R16" s="3"/>
      <c r="S16" s="3"/>
      <c r="T16" s="3"/>
      <c r="U16" s="3"/>
      <c r="V16" s="3"/>
      <c r="W16" s="3"/>
      <c r="X16" s="3"/>
    </row>
    <row r="17" spans="1:24" ht="7.5" customHeight="1" x14ac:dyDescent="0.35">
      <c r="A17" s="3"/>
      <c r="B17" s="3"/>
      <c r="C17" s="3"/>
      <c r="D17" s="3"/>
      <c r="E17" s="3"/>
      <c r="F17" s="3"/>
      <c r="G17" s="3"/>
      <c r="H17" s="3"/>
      <c r="I17" s="3"/>
      <c r="J17" s="3"/>
      <c r="K17" s="3"/>
      <c r="L17" s="3"/>
      <c r="M17" s="4"/>
      <c r="N17" s="3"/>
      <c r="O17" s="3"/>
      <c r="P17" s="3"/>
      <c r="Q17" s="3"/>
      <c r="R17" s="3"/>
      <c r="S17" s="3"/>
      <c r="T17" s="3"/>
      <c r="U17" s="3"/>
      <c r="V17" s="3"/>
      <c r="W17" s="3"/>
      <c r="X17" s="3"/>
    </row>
    <row r="18" spans="1:24" ht="58.5" customHeight="1" x14ac:dyDescent="0.35">
      <c r="A18" s="178" t="s">
        <v>5</v>
      </c>
      <c r="B18" s="178"/>
      <c r="C18" s="178"/>
      <c r="D18" s="178"/>
      <c r="E18" s="178"/>
      <c r="F18" s="178"/>
      <c r="G18" s="178"/>
      <c r="H18" s="179" t="s">
        <v>6</v>
      </c>
      <c r="I18" s="178" t="s">
        <v>7</v>
      </c>
      <c r="J18" s="178"/>
      <c r="K18" s="178"/>
      <c r="L18" s="178"/>
      <c r="M18" s="178" t="s">
        <v>8</v>
      </c>
      <c r="N18" s="178"/>
      <c r="O18" s="178"/>
      <c r="P18" s="178" t="s">
        <v>9</v>
      </c>
      <c r="Q18" s="178"/>
      <c r="R18" s="178"/>
      <c r="S18" s="178"/>
      <c r="T18" s="178"/>
      <c r="U18" s="178"/>
      <c r="V18" s="178"/>
      <c r="W18" s="178" t="s">
        <v>10</v>
      </c>
      <c r="X18" s="178"/>
    </row>
    <row r="19" spans="1:24" ht="61" customHeight="1" x14ac:dyDescent="0.35">
      <c r="A19" s="180" t="s">
        <v>11</v>
      </c>
      <c r="B19" s="181" t="s">
        <v>12</v>
      </c>
      <c r="C19" s="181" t="s">
        <v>13</v>
      </c>
      <c r="D19" s="181" t="s">
        <v>14</v>
      </c>
      <c r="E19" s="181" t="s">
        <v>15</v>
      </c>
      <c r="F19" s="181" t="s">
        <v>16</v>
      </c>
      <c r="G19" s="182" t="s">
        <v>17</v>
      </c>
      <c r="H19" s="179"/>
      <c r="I19" s="177" t="s">
        <v>18</v>
      </c>
      <c r="J19" s="59" t="s">
        <v>19</v>
      </c>
      <c r="K19" s="59" t="s">
        <v>20</v>
      </c>
      <c r="L19" s="59" t="s">
        <v>21</v>
      </c>
      <c r="M19" s="59" t="s">
        <v>22</v>
      </c>
      <c r="N19" s="59" t="s">
        <v>23</v>
      </c>
      <c r="O19" s="59" t="s">
        <v>24</v>
      </c>
      <c r="P19" s="59" t="s">
        <v>25</v>
      </c>
      <c r="Q19" s="59" t="s">
        <v>26</v>
      </c>
      <c r="R19" s="177" t="s">
        <v>27</v>
      </c>
      <c r="S19" s="59" t="s">
        <v>28</v>
      </c>
      <c r="T19" s="59" t="s">
        <v>29</v>
      </c>
      <c r="U19" s="59" t="s">
        <v>30</v>
      </c>
      <c r="V19" s="59" t="s">
        <v>31</v>
      </c>
      <c r="W19" s="177" t="s">
        <v>73</v>
      </c>
      <c r="X19" s="177" t="s">
        <v>74</v>
      </c>
    </row>
    <row r="20" spans="1:24" ht="25" customHeight="1" x14ac:dyDescent="0.35">
      <c r="A20" s="180"/>
      <c r="B20" s="181"/>
      <c r="C20" s="181"/>
      <c r="D20" s="181"/>
      <c r="E20" s="181"/>
      <c r="F20" s="181"/>
      <c r="G20" s="182"/>
      <c r="H20" s="179"/>
      <c r="I20" s="177"/>
      <c r="J20" s="60" t="s">
        <v>32</v>
      </c>
      <c r="K20" s="61" t="s">
        <v>33</v>
      </c>
      <c r="L20" s="60" t="s">
        <v>34</v>
      </c>
      <c r="M20" s="61" t="s">
        <v>35</v>
      </c>
      <c r="N20" s="60" t="s">
        <v>32</v>
      </c>
      <c r="O20" s="62" t="s">
        <v>35</v>
      </c>
      <c r="P20" s="61" t="s">
        <v>36</v>
      </c>
      <c r="Q20" s="63" t="s">
        <v>32</v>
      </c>
      <c r="R20" s="177"/>
      <c r="S20" s="60" t="s">
        <v>36</v>
      </c>
      <c r="T20" s="64" t="s">
        <v>37</v>
      </c>
      <c r="U20" s="64" t="s">
        <v>33</v>
      </c>
      <c r="V20" s="64" t="s">
        <v>38</v>
      </c>
      <c r="W20" s="177"/>
      <c r="X20" s="177"/>
    </row>
    <row r="21" spans="1:24" ht="38" customHeight="1" x14ac:dyDescent="0.35">
      <c r="A21" s="172">
        <v>1</v>
      </c>
      <c r="B21" s="236" t="s">
        <v>136</v>
      </c>
      <c r="C21" s="174"/>
      <c r="D21" s="65"/>
      <c r="E21" s="175" t="s">
        <v>121</v>
      </c>
      <c r="F21" s="175">
        <v>1</v>
      </c>
      <c r="G21" s="175" t="s">
        <v>39</v>
      </c>
      <c r="H21" s="66" t="s">
        <v>40</v>
      </c>
      <c r="I21" s="67">
        <v>45708</v>
      </c>
      <c r="J21" s="67">
        <f>I21+12+2</f>
        <v>45722</v>
      </c>
      <c r="K21" s="67">
        <f>J21+3</f>
        <v>45725</v>
      </c>
      <c r="L21" s="67">
        <f>K21+30+2</f>
        <v>45757</v>
      </c>
      <c r="M21" s="67">
        <f>L21+15</f>
        <v>45772</v>
      </c>
      <c r="N21" s="67">
        <f>M21+12+1</f>
        <v>45785</v>
      </c>
      <c r="O21" s="67">
        <f>N21+15</f>
        <v>45800</v>
      </c>
      <c r="P21" s="67">
        <f>O21+Q256</f>
        <v>45800</v>
      </c>
      <c r="Q21" s="67">
        <f>P21+12</f>
        <v>45812</v>
      </c>
      <c r="R21" s="68"/>
      <c r="S21" s="67">
        <f>Q21+7</f>
        <v>45819</v>
      </c>
      <c r="T21" s="67">
        <f>S21+10</f>
        <v>45829</v>
      </c>
      <c r="U21" s="67">
        <f>T21+3+2</f>
        <v>45834</v>
      </c>
      <c r="V21" s="67">
        <f>U21+3</f>
        <v>45837</v>
      </c>
      <c r="W21" s="67">
        <f>V21+1</f>
        <v>45838</v>
      </c>
      <c r="X21" s="67">
        <f>V21+30</f>
        <v>45867</v>
      </c>
    </row>
    <row r="22" spans="1:24" ht="26" customHeight="1" x14ac:dyDescent="0.35">
      <c r="A22" s="173"/>
      <c r="B22" s="236"/>
      <c r="C22" s="174"/>
      <c r="D22" s="65"/>
      <c r="E22" s="175"/>
      <c r="F22" s="175"/>
      <c r="G22" s="175"/>
      <c r="H22" s="155" t="s">
        <v>41</v>
      </c>
      <c r="I22" s="69"/>
      <c r="J22" s="69"/>
      <c r="K22" s="69"/>
      <c r="L22" s="69"/>
      <c r="M22" s="69"/>
      <c r="N22" s="69"/>
      <c r="O22" s="69"/>
      <c r="P22" s="69"/>
      <c r="Q22" s="69"/>
      <c r="R22" s="70"/>
      <c r="S22" s="69"/>
      <c r="T22" s="69"/>
      <c r="U22" s="69"/>
      <c r="V22" s="69"/>
      <c r="W22" s="69"/>
      <c r="X22" s="69"/>
    </row>
    <row r="23" spans="1:24" ht="12.5" customHeight="1" x14ac:dyDescent="0.35">
      <c r="A23" s="172">
        <v>2</v>
      </c>
      <c r="B23" s="233" t="s">
        <v>174</v>
      </c>
      <c r="C23" s="239"/>
      <c r="D23" s="237"/>
      <c r="E23" s="175" t="s">
        <v>121</v>
      </c>
      <c r="F23" s="175">
        <v>2</v>
      </c>
      <c r="G23" s="175" t="s">
        <v>39</v>
      </c>
      <c r="H23" s="66" t="s">
        <v>40</v>
      </c>
      <c r="I23" s="67">
        <v>45708</v>
      </c>
      <c r="J23" s="67">
        <f>I23+12+2</f>
        <v>45722</v>
      </c>
      <c r="K23" s="67">
        <f>J23+3</f>
        <v>45725</v>
      </c>
      <c r="L23" s="67">
        <f>K23+30+2</f>
        <v>45757</v>
      </c>
      <c r="M23" s="67">
        <f>L23+15</f>
        <v>45772</v>
      </c>
      <c r="N23" s="67">
        <f>M23+12+1</f>
        <v>45785</v>
      </c>
      <c r="O23" s="67">
        <f>N23+15</f>
        <v>45800</v>
      </c>
      <c r="P23" s="67">
        <f>O23+7</f>
        <v>45807</v>
      </c>
      <c r="Q23" s="67">
        <f>P23+12</f>
        <v>45819</v>
      </c>
      <c r="R23" s="68"/>
      <c r="S23" s="67">
        <f>Q23+7</f>
        <v>45826</v>
      </c>
      <c r="T23" s="67">
        <f>S23+10</f>
        <v>45836</v>
      </c>
      <c r="U23" s="67">
        <f>T23+3+2</f>
        <v>45841</v>
      </c>
      <c r="V23" s="67">
        <f>U23+3</f>
        <v>45844</v>
      </c>
      <c r="W23" s="67">
        <f>V23+1</f>
        <v>45845</v>
      </c>
      <c r="X23" s="67">
        <f>V23+30</f>
        <v>45874</v>
      </c>
    </row>
    <row r="24" spans="1:24" ht="17" customHeight="1" x14ac:dyDescent="0.35">
      <c r="A24" s="173"/>
      <c r="B24" s="234"/>
      <c r="C24" s="240"/>
      <c r="D24" s="238"/>
      <c r="E24" s="175"/>
      <c r="F24" s="175"/>
      <c r="G24" s="175"/>
      <c r="H24" s="155" t="s">
        <v>41</v>
      </c>
      <c r="I24" s="69"/>
      <c r="J24" s="69"/>
      <c r="K24" s="69"/>
      <c r="L24" s="69"/>
      <c r="M24" s="69"/>
      <c r="N24" s="69"/>
      <c r="O24" s="69"/>
      <c r="P24" s="69"/>
      <c r="Q24" s="69"/>
      <c r="R24" s="70"/>
      <c r="S24" s="69"/>
      <c r="T24" s="69"/>
      <c r="U24" s="69"/>
      <c r="V24" s="69"/>
      <c r="W24" s="69"/>
      <c r="X24" s="69"/>
    </row>
    <row r="25" spans="1:24" ht="34" customHeight="1" x14ac:dyDescent="0.35">
      <c r="A25" s="172">
        <v>3</v>
      </c>
      <c r="B25" s="233" t="s">
        <v>131</v>
      </c>
      <c r="C25" s="174"/>
      <c r="D25" s="232"/>
      <c r="E25" s="175" t="s">
        <v>121</v>
      </c>
      <c r="F25" s="175">
        <v>3</v>
      </c>
      <c r="G25" s="175" t="s">
        <v>39</v>
      </c>
      <c r="H25" s="66" t="s">
        <v>40</v>
      </c>
      <c r="I25" s="67">
        <v>45715</v>
      </c>
      <c r="J25" s="67">
        <f>I25+12+2</f>
        <v>45729</v>
      </c>
      <c r="K25" s="67">
        <f>J25+3</f>
        <v>45732</v>
      </c>
      <c r="L25" s="67">
        <f>K25+30+2</f>
        <v>45764</v>
      </c>
      <c r="M25" s="67">
        <f>L25+15</f>
        <v>45779</v>
      </c>
      <c r="N25" s="67">
        <f>M25+12+1</f>
        <v>45792</v>
      </c>
      <c r="O25" s="67">
        <f>N25+15</f>
        <v>45807</v>
      </c>
      <c r="P25" s="67">
        <f>O25+7</f>
        <v>45814</v>
      </c>
      <c r="Q25" s="67">
        <f>P25+12</f>
        <v>45826</v>
      </c>
      <c r="R25" s="68"/>
      <c r="S25" s="67">
        <f>Q25+7</f>
        <v>45833</v>
      </c>
      <c r="T25" s="67">
        <f>S25+10</f>
        <v>45843</v>
      </c>
      <c r="U25" s="67">
        <f>T25+3+2</f>
        <v>45848</v>
      </c>
      <c r="V25" s="67">
        <f>U25+3</f>
        <v>45851</v>
      </c>
      <c r="W25" s="67">
        <f>V25+1</f>
        <v>45852</v>
      </c>
      <c r="X25" s="67">
        <f>V25+30</f>
        <v>45881</v>
      </c>
    </row>
    <row r="26" spans="1:24" ht="52" customHeight="1" x14ac:dyDescent="0.35">
      <c r="A26" s="173"/>
      <c r="B26" s="234"/>
      <c r="C26" s="174"/>
      <c r="D26" s="232"/>
      <c r="E26" s="175"/>
      <c r="F26" s="175"/>
      <c r="G26" s="175"/>
      <c r="H26" s="155" t="s">
        <v>41</v>
      </c>
      <c r="I26" s="69"/>
      <c r="J26" s="69"/>
      <c r="K26" s="69"/>
      <c r="L26" s="69"/>
      <c r="M26" s="69"/>
      <c r="N26" s="69"/>
      <c r="O26" s="69"/>
      <c r="P26" s="69"/>
      <c r="Q26" s="69"/>
      <c r="R26" s="70"/>
      <c r="S26" s="69"/>
      <c r="T26" s="69"/>
      <c r="U26" s="69"/>
      <c r="V26" s="69"/>
      <c r="W26" s="69"/>
      <c r="X26" s="69"/>
    </row>
    <row r="27" spans="1:24" ht="21.5" customHeight="1" x14ac:dyDescent="0.35">
      <c r="A27" s="172">
        <v>4</v>
      </c>
      <c r="B27" s="232" t="s">
        <v>128</v>
      </c>
      <c r="C27" s="174"/>
      <c r="D27" s="209"/>
      <c r="E27" s="175" t="s">
        <v>121</v>
      </c>
      <c r="F27" s="175">
        <v>4</v>
      </c>
      <c r="G27" s="175" t="s">
        <v>39</v>
      </c>
      <c r="H27" s="66" t="s">
        <v>40</v>
      </c>
      <c r="I27" s="71">
        <v>45726</v>
      </c>
      <c r="J27" s="71">
        <f>I27+12+2</f>
        <v>45740</v>
      </c>
      <c r="K27" s="71">
        <f>J27+3</f>
        <v>45743</v>
      </c>
      <c r="L27" s="71">
        <f>K27+30+2</f>
        <v>45775</v>
      </c>
      <c r="M27" s="71">
        <f>L27+15</f>
        <v>45790</v>
      </c>
      <c r="N27" s="71">
        <f>M27+12+1</f>
        <v>45803</v>
      </c>
      <c r="O27" s="71">
        <f>N27+15</f>
        <v>45818</v>
      </c>
      <c r="P27" s="71">
        <f>O27+7</f>
        <v>45825</v>
      </c>
      <c r="Q27" s="71">
        <f>P27+12</f>
        <v>45837</v>
      </c>
      <c r="R27" s="68"/>
      <c r="S27" s="71">
        <f>Q27+7</f>
        <v>45844</v>
      </c>
      <c r="T27" s="71">
        <f>S27+10</f>
        <v>45854</v>
      </c>
      <c r="U27" s="71">
        <f>T27+3+2</f>
        <v>45859</v>
      </c>
      <c r="V27" s="71">
        <f>U27+3</f>
        <v>45862</v>
      </c>
      <c r="W27" s="71">
        <f>V27+1</f>
        <v>45863</v>
      </c>
      <c r="X27" s="71">
        <f>V27+30</f>
        <v>45892</v>
      </c>
    </row>
    <row r="28" spans="1:24" ht="20.5" customHeight="1" x14ac:dyDescent="0.35">
      <c r="A28" s="173"/>
      <c r="B28" s="232"/>
      <c r="C28" s="174"/>
      <c r="D28" s="209"/>
      <c r="E28" s="175"/>
      <c r="F28" s="175"/>
      <c r="G28" s="175"/>
      <c r="H28" s="155" t="s">
        <v>41</v>
      </c>
      <c r="I28" s="72"/>
      <c r="J28" s="72"/>
      <c r="K28" s="72"/>
      <c r="L28" s="72"/>
      <c r="M28" s="72"/>
      <c r="N28" s="72"/>
      <c r="O28" s="72"/>
      <c r="P28" s="72"/>
      <c r="Q28" s="72"/>
      <c r="R28" s="66"/>
      <c r="S28" s="72"/>
      <c r="T28" s="72"/>
      <c r="U28" s="72"/>
      <c r="V28" s="72"/>
      <c r="W28" s="72"/>
      <c r="X28" s="72"/>
    </row>
    <row r="29" spans="1:24" ht="26" customHeight="1" x14ac:dyDescent="0.35">
      <c r="A29" s="172">
        <v>5</v>
      </c>
      <c r="B29" s="232" t="s">
        <v>129</v>
      </c>
      <c r="C29" s="174"/>
      <c r="D29" s="232"/>
      <c r="E29" s="175" t="s">
        <v>121</v>
      </c>
      <c r="F29" s="175">
        <v>5</v>
      </c>
      <c r="G29" s="175" t="s">
        <v>39</v>
      </c>
      <c r="H29" s="66" t="s">
        <v>40</v>
      </c>
      <c r="I29" s="67">
        <v>45758</v>
      </c>
      <c r="J29" s="67">
        <f>I29+12+2</f>
        <v>45772</v>
      </c>
      <c r="K29" s="67">
        <f>J29+3</f>
        <v>45775</v>
      </c>
      <c r="L29" s="67">
        <f>K29+30+2</f>
        <v>45807</v>
      </c>
      <c r="M29" s="67">
        <f>L29+15</f>
        <v>45822</v>
      </c>
      <c r="N29" s="67">
        <f>M29+12+1</f>
        <v>45835</v>
      </c>
      <c r="O29" s="67">
        <f>N29+15</f>
        <v>45850</v>
      </c>
      <c r="P29" s="67">
        <f>O29+7</f>
        <v>45857</v>
      </c>
      <c r="Q29" s="67">
        <f>P29+12</f>
        <v>45869</v>
      </c>
      <c r="R29" s="68"/>
      <c r="S29" s="67">
        <f>Q29+7</f>
        <v>45876</v>
      </c>
      <c r="T29" s="67">
        <f>S29+10</f>
        <v>45886</v>
      </c>
      <c r="U29" s="67">
        <f>T29+3+2</f>
        <v>45891</v>
      </c>
      <c r="V29" s="67">
        <f>U29+3</f>
        <v>45894</v>
      </c>
      <c r="W29" s="67">
        <f>V29+1</f>
        <v>45895</v>
      </c>
      <c r="X29" s="67">
        <f>V29+30</f>
        <v>45924</v>
      </c>
    </row>
    <row r="30" spans="1:24" ht="34.5" customHeight="1" x14ac:dyDescent="0.35">
      <c r="A30" s="173"/>
      <c r="B30" s="232"/>
      <c r="C30" s="174"/>
      <c r="D30" s="232"/>
      <c r="E30" s="175"/>
      <c r="F30" s="175"/>
      <c r="G30" s="175"/>
      <c r="H30" s="155" t="s">
        <v>41</v>
      </c>
      <c r="I30" s="72"/>
      <c r="J30" s="72"/>
      <c r="K30" s="72"/>
      <c r="L30" s="72"/>
      <c r="M30" s="72"/>
      <c r="N30" s="72"/>
      <c r="O30" s="72"/>
      <c r="P30" s="72"/>
      <c r="Q30" s="72"/>
      <c r="R30" s="66"/>
      <c r="S30" s="72"/>
      <c r="T30" s="72"/>
      <c r="U30" s="72"/>
      <c r="V30" s="72"/>
      <c r="W30" s="72"/>
      <c r="X30" s="72"/>
    </row>
    <row r="31" spans="1:24" ht="29.5" customHeight="1" x14ac:dyDescent="0.35">
      <c r="A31" s="172">
        <v>6</v>
      </c>
      <c r="B31" s="171" t="s">
        <v>169</v>
      </c>
      <c r="C31" s="174"/>
      <c r="D31" s="175"/>
      <c r="E31" s="175" t="s">
        <v>121</v>
      </c>
      <c r="F31" s="175">
        <v>6</v>
      </c>
      <c r="G31" s="175" t="s">
        <v>39</v>
      </c>
      <c r="H31" s="66" t="s">
        <v>40</v>
      </c>
      <c r="I31" s="67">
        <v>45775</v>
      </c>
      <c r="J31" s="67">
        <f>I31+12+2</f>
        <v>45789</v>
      </c>
      <c r="K31" s="67">
        <f>J31+3</f>
        <v>45792</v>
      </c>
      <c r="L31" s="67">
        <f>K31+30+2</f>
        <v>45824</v>
      </c>
      <c r="M31" s="67">
        <f>L31+15</f>
        <v>45839</v>
      </c>
      <c r="N31" s="67">
        <f>M31+12+1</f>
        <v>45852</v>
      </c>
      <c r="O31" s="67">
        <f>N31+15</f>
        <v>45867</v>
      </c>
      <c r="P31" s="67">
        <f>O31+7</f>
        <v>45874</v>
      </c>
      <c r="Q31" s="67">
        <f>P31+12</f>
        <v>45886</v>
      </c>
      <c r="R31" s="68"/>
      <c r="S31" s="67">
        <f>Q31+7</f>
        <v>45893</v>
      </c>
      <c r="T31" s="67">
        <f>S31+10</f>
        <v>45903</v>
      </c>
      <c r="U31" s="67">
        <f>T31+3+2</f>
        <v>45908</v>
      </c>
      <c r="V31" s="67">
        <f>U31+3</f>
        <v>45911</v>
      </c>
      <c r="W31" s="67">
        <f>V31+1</f>
        <v>45912</v>
      </c>
      <c r="X31" s="67">
        <f>V31+30</f>
        <v>45941</v>
      </c>
    </row>
    <row r="32" spans="1:24" ht="29" customHeight="1" x14ac:dyDescent="0.35">
      <c r="A32" s="173"/>
      <c r="B32" s="171"/>
      <c r="C32" s="174"/>
      <c r="D32" s="175"/>
      <c r="E32" s="175"/>
      <c r="F32" s="175"/>
      <c r="G32" s="175"/>
      <c r="H32" s="155" t="s">
        <v>41</v>
      </c>
      <c r="I32" s="72"/>
      <c r="J32" s="72"/>
      <c r="K32" s="72"/>
      <c r="L32" s="72"/>
      <c r="M32" s="72"/>
      <c r="N32" s="72"/>
      <c r="O32" s="72"/>
      <c r="P32" s="72"/>
      <c r="Q32" s="72"/>
      <c r="R32" s="66"/>
      <c r="S32" s="72"/>
      <c r="T32" s="72"/>
      <c r="U32" s="72"/>
      <c r="V32" s="72"/>
      <c r="W32" s="72"/>
      <c r="X32" s="72"/>
    </row>
    <row r="33" spans="1:24" ht="29" customHeight="1" x14ac:dyDescent="0.35">
      <c r="A33" s="172">
        <v>7</v>
      </c>
      <c r="B33" s="171" t="s">
        <v>178</v>
      </c>
      <c r="C33" s="174"/>
      <c r="D33" s="171"/>
      <c r="E33" s="175" t="s">
        <v>121</v>
      </c>
      <c r="F33" s="175">
        <v>7</v>
      </c>
      <c r="G33" s="175" t="s">
        <v>39</v>
      </c>
      <c r="H33" s="66" t="s">
        <v>40</v>
      </c>
      <c r="I33" s="67">
        <v>45792</v>
      </c>
      <c r="J33" s="67">
        <f>I33+12+2</f>
        <v>45806</v>
      </c>
      <c r="K33" s="67">
        <f>J33+3</f>
        <v>45809</v>
      </c>
      <c r="L33" s="67">
        <f>K33+30+2</f>
        <v>45841</v>
      </c>
      <c r="M33" s="67">
        <f>L33+15</f>
        <v>45856</v>
      </c>
      <c r="N33" s="67">
        <f>M33+12+1</f>
        <v>45869</v>
      </c>
      <c r="O33" s="67">
        <f>N33+15</f>
        <v>45884</v>
      </c>
      <c r="P33" s="67">
        <f>O33+7</f>
        <v>45891</v>
      </c>
      <c r="Q33" s="67">
        <f>P33+12</f>
        <v>45903</v>
      </c>
      <c r="R33" s="68"/>
      <c r="S33" s="67">
        <f>Q33+7</f>
        <v>45910</v>
      </c>
      <c r="T33" s="67">
        <f>S33+10</f>
        <v>45920</v>
      </c>
      <c r="U33" s="67">
        <f>T33+3+2</f>
        <v>45925</v>
      </c>
      <c r="V33" s="67">
        <f>U33+3</f>
        <v>45928</v>
      </c>
      <c r="W33" s="67">
        <f>V33+1</f>
        <v>45929</v>
      </c>
      <c r="X33" s="67">
        <f>V33+30</f>
        <v>45958</v>
      </c>
    </row>
    <row r="34" spans="1:24" ht="26.5" customHeight="1" x14ac:dyDescent="0.35">
      <c r="A34" s="173"/>
      <c r="B34" s="171"/>
      <c r="C34" s="174"/>
      <c r="D34" s="171"/>
      <c r="E34" s="175"/>
      <c r="F34" s="175"/>
      <c r="G34" s="175"/>
      <c r="H34" s="155" t="s">
        <v>41</v>
      </c>
      <c r="I34" s="72"/>
      <c r="J34" s="72"/>
      <c r="K34" s="72"/>
      <c r="L34" s="72"/>
      <c r="M34" s="72"/>
      <c r="N34" s="72"/>
      <c r="O34" s="72"/>
      <c r="P34" s="72"/>
      <c r="Q34" s="72"/>
      <c r="R34" s="66"/>
      <c r="S34" s="72"/>
      <c r="T34" s="72"/>
      <c r="U34" s="72"/>
      <c r="V34" s="72"/>
      <c r="W34" s="72"/>
      <c r="X34" s="72"/>
    </row>
    <row r="35" spans="1:24" ht="16" customHeight="1" x14ac:dyDescent="0.35">
      <c r="A35" s="172">
        <v>8</v>
      </c>
      <c r="B35" s="171" t="s">
        <v>164</v>
      </c>
      <c r="C35" s="174"/>
      <c r="D35" s="171"/>
      <c r="E35" s="175" t="s">
        <v>121</v>
      </c>
      <c r="F35" s="175">
        <v>8</v>
      </c>
      <c r="G35" s="175" t="s">
        <v>39</v>
      </c>
      <c r="H35" s="66" t="s">
        <v>40</v>
      </c>
      <c r="I35" s="67">
        <v>45810</v>
      </c>
      <c r="J35" s="67">
        <f>I35+12+2</f>
        <v>45824</v>
      </c>
      <c r="K35" s="67">
        <f>J35+3</f>
        <v>45827</v>
      </c>
      <c r="L35" s="67">
        <f>K35+30+2</f>
        <v>45859</v>
      </c>
      <c r="M35" s="67">
        <f>L35+15</f>
        <v>45874</v>
      </c>
      <c r="N35" s="67">
        <f>M35+12+1</f>
        <v>45887</v>
      </c>
      <c r="O35" s="67">
        <f>N35+15</f>
        <v>45902</v>
      </c>
      <c r="P35" s="67">
        <f>O35+7</f>
        <v>45909</v>
      </c>
      <c r="Q35" s="67">
        <f>P35+12</f>
        <v>45921</v>
      </c>
      <c r="R35" s="68"/>
      <c r="S35" s="67">
        <f>Q35+7</f>
        <v>45928</v>
      </c>
      <c r="T35" s="67">
        <f>S35+10</f>
        <v>45938</v>
      </c>
      <c r="U35" s="67">
        <f>T35+3+2</f>
        <v>45943</v>
      </c>
      <c r="V35" s="67">
        <f>U35+3</f>
        <v>45946</v>
      </c>
      <c r="W35" s="67">
        <f>V35+1</f>
        <v>45947</v>
      </c>
      <c r="X35" s="67">
        <f>V35+30</f>
        <v>45976</v>
      </c>
    </row>
    <row r="36" spans="1:24" ht="14" customHeight="1" x14ac:dyDescent="0.35">
      <c r="A36" s="173"/>
      <c r="B36" s="171"/>
      <c r="C36" s="174"/>
      <c r="D36" s="171"/>
      <c r="E36" s="175"/>
      <c r="F36" s="175"/>
      <c r="G36" s="175"/>
      <c r="H36" s="155" t="s">
        <v>41</v>
      </c>
      <c r="I36" s="72"/>
      <c r="J36" s="72"/>
      <c r="K36" s="72"/>
      <c r="L36" s="72"/>
      <c r="M36" s="72"/>
      <c r="N36" s="72"/>
      <c r="O36" s="72"/>
      <c r="P36" s="72"/>
      <c r="Q36" s="72"/>
      <c r="R36" s="66"/>
      <c r="S36" s="72"/>
      <c r="T36" s="72"/>
      <c r="U36" s="72"/>
      <c r="V36" s="72"/>
      <c r="W36" s="72"/>
      <c r="X36" s="72"/>
    </row>
    <row r="37" spans="1:24" ht="22.5" customHeight="1" x14ac:dyDescent="0.35">
      <c r="A37" s="172">
        <v>9</v>
      </c>
      <c r="B37" s="171" t="s">
        <v>166</v>
      </c>
      <c r="C37" s="174"/>
      <c r="D37" s="171"/>
      <c r="E37" s="175" t="s">
        <v>121</v>
      </c>
      <c r="F37" s="175">
        <v>9</v>
      </c>
      <c r="G37" s="175" t="s">
        <v>39</v>
      </c>
      <c r="H37" s="66" t="s">
        <v>40</v>
      </c>
      <c r="I37" s="67">
        <v>45824</v>
      </c>
      <c r="J37" s="67">
        <f>I37+12+2</f>
        <v>45838</v>
      </c>
      <c r="K37" s="67">
        <f>J37+3</f>
        <v>45841</v>
      </c>
      <c r="L37" s="67">
        <f>K37+30+2</f>
        <v>45873</v>
      </c>
      <c r="M37" s="67">
        <f>L37+15</f>
        <v>45888</v>
      </c>
      <c r="N37" s="67">
        <f>M37+12+1</f>
        <v>45901</v>
      </c>
      <c r="O37" s="67">
        <f>N37+15</f>
        <v>45916</v>
      </c>
      <c r="P37" s="67">
        <f>O37+7</f>
        <v>45923</v>
      </c>
      <c r="Q37" s="67">
        <f>P37+12</f>
        <v>45935</v>
      </c>
      <c r="R37" s="68"/>
      <c r="S37" s="67">
        <f>Q37+7</f>
        <v>45942</v>
      </c>
      <c r="T37" s="67">
        <f>S37+10</f>
        <v>45952</v>
      </c>
      <c r="U37" s="67">
        <f>T37+3+2</f>
        <v>45957</v>
      </c>
      <c r="V37" s="67">
        <f>U37+3</f>
        <v>45960</v>
      </c>
      <c r="W37" s="67">
        <f>V37+1</f>
        <v>45961</v>
      </c>
      <c r="X37" s="67">
        <f>V37+30</f>
        <v>45990</v>
      </c>
    </row>
    <row r="38" spans="1:24" ht="22.5" customHeight="1" x14ac:dyDescent="0.35">
      <c r="A38" s="173"/>
      <c r="B38" s="171"/>
      <c r="C38" s="174"/>
      <c r="D38" s="171"/>
      <c r="E38" s="175"/>
      <c r="F38" s="175"/>
      <c r="G38" s="175"/>
      <c r="H38" s="155" t="s">
        <v>41</v>
      </c>
      <c r="I38" s="72"/>
      <c r="J38" s="72"/>
      <c r="K38" s="72"/>
      <c r="L38" s="72"/>
      <c r="M38" s="72"/>
      <c r="N38" s="72"/>
      <c r="O38" s="72"/>
      <c r="P38" s="72"/>
      <c r="Q38" s="72"/>
      <c r="R38" s="66"/>
      <c r="S38" s="72"/>
      <c r="T38" s="72"/>
      <c r="U38" s="72"/>
      <c r="V38" s="72"/>
      <c r="W38" s="72"/>
      <c r="X38" s="72"/>
    </row>
    <row r="39" spans="1:24" ht="22.5" customHeight="1" x14ac:dyDescent="0.35">
      <c r="A39" s="172">
        <v>10</v>
      </c>
      <c r="B39" s="171" t="s">
        <v>183</v>
      </c>
      <c r="C39" s="174"/>
      <c r="D39" s="171"/>
      <c r="E39" s="175" t="s">
        <v>121</v>
      </c>
      <c r="F39" s="175">
        <v>10</v>
      </c>
      <c r="G39" s="175" t="s">
        <v>39</v>
      </c>
      <c r="H39" s="66" t="s">
        <v>40</v>
      </c>
      <c r="I39" s="67">
        <v>45838</v>
      </c>
      <c r="J39" s="67">
        <f>I39+12+2</f>
        <v>45852</v>
      </c>
      <c r="K39" s="67">
        <f>J39+3</f>
        <v>45855</v>
      </c>
      <c r="L39" s="67">
        <f>K39+30+2</f>
        <v>45887</v>
      </c>
      <c r="M39" s="67">
        <f>L39+15</f>
        <v>45902</v>
      </c>
      <c r="N39" s="67">
        <f>M39+12+1</f>
        <v>45915</v>
      </c>
      <c r="O39" s="67">
        <f>N39+15</f>
        <v>45930</v>
      </c>
      <c r="P39" s="67">
        <f>O39+7</f>
        <v>45937</v>
      </c>
      <c r="Q39" s="67">
        <f>P39+12</f>
        <v>45949</v>
      </c>
      <c r="R39" s="68"/>
      <c r="S39" s="67">
        <f>Q39+7</f>
        <v>45956</v>
      </c>
      <c r="T39" s="67">
        <f>S39+10</f>
        <v>45966</v>
      </c>
      <c r="U39" s="67">
        <f>T39+3+2</f>
        <v>45971</v>
      </c>
      <c r="V39" s="67">
        <f>U39+3</f>
        <v>45974</v>
      </c>
      <c r="W39" s="67">
        <f>V39+1</f>
        <v>45975</v>
      </c>
      <c r="X39" s="67">
        <f>V39+30</f>
        <v>46004</v>
      </c>
    </row>
    <row r="40" spans="1:24" ht="32.5" customHeight="1" x14ac:dyDescent="0.35">
      <c r="A40" s="173"/>
      <c r="B40" s="171"/>
      <c r="C40" s="174"/>
      <c r="D40" s="171"/>
      <c r="E40" s="175"/>
      <c r="F40" s="175"/>
      <c r="G40" s="175"/>
      <c r="H40" s="155" t="s">
        <v>41</v>
      </c>
      <c r="I40" s="72"/>
      <c r="J40" s="72"/>
      <c r="K40" s="72"/>
      <c r="L40" s="72"/>
      <c r="M40" s="72"/>
      <c r="N40" s="72"/>
      <c r="O40" s="72"/>
      <c r="P40" s="72"/>
      <c r="Q40" s="72"/>
      <c r="R40" s="66"/>
      <c r="S40" s="72"/>
      <c r="T40" s="72"/>
      <c r="U40" s="72"/>
      <c r="V40" s="72"/>
      <c r="W40" s="72"/>
      <c r="X40" s="72"/>
    </row>
    <row r="41" spans="1:24" ht="17.5" customHeight="1" x14ac:dyDescent="0.4">
      <c r="A41" s="235" t="s">
        <v>42</v>
      </c>
      <c r="B41" s="235"/>
      <c r="C41" s="21"/>
      <c r="D41" s="22"/>
      <c r="E41" s="23"/>
      <c r="F41" s="23"/>
      <c r="G41" s="23"/>
      <c r="H41" s="23"/>
      <c r="I41" s="24"/>
      <c r="J41" s="24"/>
      <c r="K41" s="24"/>
      <c r="L41" s="24"/>
      <c r="M41" s="24"/>
      <c r="N41" s="24"/>
      <c r="O41" s="24"/>
      <c r="P41" s="25"/>
      <c r="Q41" s="25"/>
      <c r="R41" s="26"/>
      <c r="S41" s="24"/>
      <c r="T41" s="24"/>
      <c r="U41" s="24"/>
      <c r="V41" s="24"/>
      <c r="W41" s="24"/>
      <c r="X41" s="24"/>
    </row>
    <row r="42" spans="1:24" ht="9" customHeight="1" thickBot="1" x14ac:dyDescent="0.5">
      <c r="A42" s="14"/>
      <c r="B42" s="159"/>
      <c r="C42" s="73"/>
      <c r="D42" s="73"/>
      <c r="E42" s="73"/>
      <c r="F42" s="73"/>
      <c r="G42" s="73"/>
      <c r="H42" s="73"/>
      <c r="I42" s="73"/>
      <c r="J42" s="73"/>
      <c r="K42" s="73"/>
      <c r="L42" s="73"/>
      <c r="M42" s="73"/>
      <c r="N42" s="73"/>
      <c r="O42" s="73"/>
      <c r="P42" s="73"/>
      <c r="Q42" s="73"/>
      <c r="R42" s="74"/>
      <c r="S42" s="73"/>
      <c r="T42" s="73"/>
      <c r="U42" s="73"/>
      <c r="V42" s="73"/>
      <c r="W42" s="73"/>
      <c r="X42" s="75"/>
    </row>
    <row r="43" spans="1:24" ht="16.5" customHeight="1" thickBot="1" x14ac:dyDescent="0.4">
      <c r="A43" s="14"/>
      <c r="B43" s="216" t="s">
        <v>101</v>
      </c>
      <c r="C43" s="217"/>
      <c r="D43" s="217"/>
      <c r="E43" s="217"/>
      <c r="F43" s="218"/>
      <c r="G43" s="73"/>
      <c r="H43" s="73"/>
      <c r="I43" s="73"/>
      <c r="J43" s="73"/>
      <c r="K43" s="73"/>
      <c r="L43" s="73"/>
      <c r="M43" s="73"/>
      <c r="N43" s="73"/>
      <c r="O43" s="73"/>
      <c r="P43" s="73"/>
      <c r="Q43" s="73"/>
      <c r="R43" s="73"/>
      <c r="S43" s="73"/>
      <c r="T43" s="73"/>
      <c r="U43" s="73"/>
      <c r="V43" s="76"/>
      <c r="W43" s="77"/>
      <c r="X43" s="75"/>
    </row>
    <row r="44" spans="1:24" s="16" customFormat="1" ht="40" customHeight="1" thickBot="1" x14ac:dyDescent="0.5">
      <c r="B44" s="176" t="s">
        <v>45</v>
      </c>
      <c r="C44" s="176"/>
      <c r="D44" s="210" t="s">
        <v>46</v>
      </c>
      <c r="E44" s="211"/>
      <c r="F44" s="211"/>
      <c r="G44" s="211"/>
      <c r="H44" s="212"/>
      <c r="I44" s="65"/>
      <c r="J44" s="191" t="s">
        <v>47</v>
      </c>
      <c r="K44" s="192"/>
      <c r="L44" s="193" t="s">
        <v>48</v>
      </c>
      <c r="M44" s="194"/>
      <c r="N44" s="195"/>
      <c r="O44" s="65"/>
      <c r="P44" s="213" t="s">
        <v>15</v>
      </c>
      <c r="Q44" s="214"/>
      <c r="R44" s="214"/>
      <c r="S44" s="214"/>
      <c r="T44" s="215"/>
      <c r="U44" s="65"/>
      <c r="V44" s="78"/>
      <c r="W44" s="78"/>
      <c r="X44" s="78"/>
    </row>
    <row r="45" spans="1:24" s="16" customFormat="1" ht="17" customHeight="1" thickBot="1" x14ac:dyDescent="0.5">
      <c r="B45" s="176" t="s">
        <v>49</v>
      </c>
      <c r="C45" s="176"/>
      <c r="D45" s="95">
        <v>1</v>
      </c>
      <c r="E45" s="95" t="s">
        <v>39</v>
      </c>
      <c r="F45" s="219" t="s">
        <v>50</v>
      </c>
      <c r="G45" s="220"/>
      <c r="H45" s="221"/>
      <c r="I45" s="65"/>
      <c r="J45" s="186">
        <v>1</v>
      </c>
      <c r="K45" s="222"/>
      <c r="L45" s="223" t="s">
        <v>102</v>
      </c>
      <c r="M45" s="223"/>
      <c r="N45" s="224"/>
      <c r="O45" s="65"/>
      <c r="P45" s="96">
        <v>1</v>
      </c>
      <c r="Q45" s="96" t="s">
        <v>52</v>
      </c>
      <c r="R45" s="225" t="s">
        <v>103</v>
      </c>
      <c r="S45" s="225"/>
      <c r="T45" s="226"/>
      <c r="U45" s="65"/>
      <c r="V45" s="78"/>
      <c r="W45" s="78"/>
      <c r="X45" s="78"/>
    </row>
    <row r="46" spans="1:24" s="16" customFormat="1" ht="21.5" customHeight="1" thickBot="1" x14ac:dyDescent="0.5">
      <c r="B46" s="176" t="s">
        <v>54</v>
      </c>
      <c r="C46" s="176"/>
      <c r="D46" s="97">
        <v>2</v>
      </c>
      <c r="E46" s="97" t="s">
        <v>71</v>
      </c>
      <c r="F46" s="229" t="s">
        <v>72</v>
      </c>
      <c r="G46" s="230"/>
      <c r="H46" s="231"/>
      <c r="I46" s="65"/>
      <c r="J46" s="186">
        <v>2</v>
      </c>
      <c r="K46" s="187"/>
      <c r="L46" s="188" t="s">
        <v>104</v>
      </c>
      <c r="M46" s="189"/>
      <c r="N46" s="190"/>
      <c r="O46" s="65"/>
      <c r="P46" s="98">
        <v>2</v>
      </c>
      <c r="Q46" s="98" t="s">
        <v>58</v>
      </c>
      <c r="R46" s="227" t="s">
        <v>59</v>
      </c>
      <c r="S46" s="227"/>
      <c r="T46" s="228"/>
      <c r="U46" s="65"/>
      <c r="V46" s="78"/>
      <c r="W46" s="78"/>
      <c r="X46" s="78"/>
    </row>
    <row r="47" spans="1:24" s="16" customFormat="1" ht="22" customHeight="1" thickBot="1" x14ac:dyDescent="0.5">
      <c r="B47" s="176" t="s">
        <v>60</v>
      </c>
      <c r="C47" s="176"/>
      <c r="D47" s="99">
        <v>3</v>
      </c>
      <c r="E47" s="100" t="s">
        <v>105</v>
      </c>
      <c r="F47" s="183" t="s">
        <v>106</v>
      </c>
      <c r="G47" s="184"/>
      <c r="H47" s="185"/>
      <c r="I47" s="65"/>
      <c r="J47" s="186">
        <v>3</v>
      </c>
      <c r="K47" s="187"/>
      <c r="L47" s="188" t="s">
        <v>107</v>
      </c>
      <c r="M47" s="189"/>
      <c r="N47" s="190"/>
      <c r="O47" s="65"/>
      <c r="P47" s="101">
        <v>3</v>
      </c>
      <c r="Q47" s="101" t="s">
        <v>64</v>
      </c>
      <c r="R47" s="196" t="s">
        <v>108</v>
      </c>
      <c r="S47" s="196"/>
      <c r="T47" s="197"/>
      <c r="U47" s="65"/>
      <c r="V47" s="78"/>
      <c r="W47" s="78"/>
      <c r="X47" s="78"/>
    </row>
    <row r="48" spans="1:24" s="16" customFormat="1" ht="28" customHeight="1" thickBot="1" x14ac:dyDescent="0.5">
      <c r="B48" s="176" t="s">
        <v>66</v>
      </c>
      <c r="C48" s="176"/>
      <c r="D48" s="65"/>
      <c r="E48" s="65"/>
      <c r="F48" s="65"/>
      <c r="G48" s="65"/>
      <c r="H48" s="65"/>
      <c r="I48" s="65"/>
      <c r="J48" s="186">
        <v>4</v>
      </c>
      <c r="K48" s="187"/>
      <c r="L48" s="188" t="s">
        <v>109</v>
      </c>
      <c r="M48" s="189"/>
      <c r="N48" s="190"/>
      <c r="O48" s="65"/>
      <c r="P48" s="101">
        <v>4</v>
      </c>
      <c r="Q48" s="101" t="s">
        <v>121</v>
      </c>
      <c r="R48" s="196" t="s">
        <v>134</v>
      </c>
      <c r="S48" s="196"/>
      <c r="T48" s="197"/>
      <c r="U48" s="65"/>
      <c r="V48" s="78"/>
      <c r="W48" s="78"/>
      <c r="X48" s="78"/>
    </row>
    <row r="49" spans="2:24" s="16" customFormat="1" ht="23" customHeight="1" thickBot="1" x14ac:dyDescent="0.5">
      <c r="B49" s="176" t="s">
        <v>110</v>
      </c>
      <c r="C49" s="176"/>
      <c r="D49" s="210" t="s">
        <v>46</v>
      </c>
      <c r="E49" s="211"/>
      <c r="F49" s="211"/>
      <c r="G49" s="211"/>
      <c r="H49" s="212"/>
      <c r="I49" s="65"/>
      <c r="J49" s="186">
        <v>5</v>
      </c>
      <c r="K49" s="187"/>
      <c r="L49" s="188" t="s">
        <v>111</v>
      </c>
      <c r="M49" s="189"/>
      <c r="N49" s="190"/>
      <c r="O49" s="65"/>
      <c r="P49" s="65"/>
      <c r="Q49" s="65"/>
      <c r="R49" s="65"/>
      <c r="S49" s="65"/>
      <c r="T49" s="65"/>
      <c r="U49" s="65"/>
      <c r="V49" s="78"/>
      <c r="W49" s="78"/>
      <c r="X49" s="78"/>
    </row>
    <row r="50" spans="2:24" s="16" customFormat="1" ht="22" customHeight="1" thickBot="1" x14ac:dyDescent="0.5">
      <c r="B50" s="176" t="s">
        <v>176</v>
      </c>
      <c r="C50" s="176"/>
      <c r="D50" s="95">
        <v>1</v>
      </c>
      <c r="E50" s="95" t="s">
        <v>113</v>
      </c>
      <c r="F50" s="183" t="s">
        <v>114</v>
      </c>
      <c r="G50" s="184"/>
      <c r="H50" s="185"/>
      <c r="I50" s="65"/>
      <c r="J50" s="186">
        <v>6</v>
      </c>
      <c r="K50" s="187"/>
      <c r="L50" s="188" t="s">
        <v>115</v>
      </c>
      <c r="M50" s="189"/>
      <c r="N50" s="190"/>
      <c r="O50" s="65"/>
      <c r="P50" s="65"/>
      <c r="Q50" s="65"/>
      <c r="R50" s="65"/>
      <c r="S50" s="65"/>
      <c r="T50" s="65"/>
      <c r="U50" s="65"/>
      <c r="V50" s="78"/>
      <c r="W50" s="78"/>
      <c r="X50" s="78"/>
    </row>
    <row r="51" spans="2:24" ht="15" x14ac:dyDescent="0.35">
      <c r="B51" s="102" t="s">
        <v>112</v>
      </c>
    </row>
    <row r="52" spans="2:24" ht="8.5" customHeight="1" x14ac:dyDescent="0.35"/>
    <row r="54" spans="2:24" ht="25" x14ac:dyDescent="0.35">
      <c r="B54" s="31"/>
    </row>
  </sheetData>
  <mergeCells count="132">
    <mergeCell ref="F33:F34"/>
    <mergeCell ref="G33:G34"/>
    <mergeCell ref="A35:A36"/>
    <mergeCell ref="B35:B36"/>
    <mergeCell ref="C35:C36"/>
    <mergeCell ref="D35:D36"/>
    <mergeCell ref="E35:E36"/>
    <mergeCell ref="F35:F36"/>
    <mergeCell ref="G35:G36"/>
    <mergeCell ref="A33:A34"/>
    <mergeCell ref="B33:B34"/>
    <mergeCell ref="C33:C34"/>
    <mergeCell ref="D33:D34"/>
    <mergeCell ref="E33:E34"/>
    <mergeCell ref="A23:A24"/>
    <mergeCell ref="G21:G22"/>
    <mergeCell ref="A21:A22"/>
    <mergeCell ref="A29:A30"/>
    <mergeCell ref="B29:B30"/>
    <mergeCell ref="C29:C30"/>
    <mergeCell ref="D29:D30"/>
    <mergeCell ref="C21:C22"/>
    <mergeCell ref="B21:B22"/>
    <mergeCell ref="A25:A26"/>
    <mergeCell ref="E23:E24"/>
    <mergeCell ref="F23:F24"/>
    <mergeCell ref="G23:G24"/>
    <mergeCell ref="D23:D24"/>
    <mergeCell ref="C23:C24"/>
    <mergeCell ref="A31:A32"/>
    <mergeCell ref="G31:G32"/>
    <mergeCell ref="B48:C48"/>
    <mergeCell ref="J48:K48"/>
    <mergeCell ref="B12:C12"/>
    <mergeCell ref="B13:C13"/>
    <mergeCell ref="B14:C14"/>
    <mergeCell ref="B27:B28"/>
    <mergeCell ref="F47:H47"/>
    <mergeCell ref="B25:B26"/>
    <mergeCell ref="C25:C26"/>
    <mergeCell ref="D25:D26"/>
    <mergeCell ref="E25:E26"/>
    <mergeCell ref="F25:F26"/>
    <mergeCell ref="G25:G26"/>
    <mergeCell ref="E29:E30"/>
    <mergeCell ref="F29:F30"/>
    <mergeCell ref="G29:G30"/>
    <mergeCell ref="E21:E22"/>
    <mergeCell ref="F21:F22"/>
    <mergeCell ref="A41:B41"/>
    <mergeCell ref="A27:A28"/>
    <mergeCell ref="F27:F28"/>
    <mergeCell ref="B23:B24"/>
    <mergeCell ref="B49:C49"/>
    <mergeCell ref="D49:H49"/>
    <mergeCell ref="J49:K49"/>
    <mergeCell ref="L49:N49"/>
    <mergeCell ref="P44:T44"/>
    <mergeCell ref="B43:F43"/>
    <mergeCell ref="B44:C44"/>
    <mergeCell ref="D44:H44"/>
    <mergeCell ref="R47:T47"/>
    <mergeCell ref="B45:C45"/>
    <mergeCell ref="F45:H45"/>
    <mergeCell ref="J45:K45"/>
    <mergeCell ref="L45:N45"/>
    <mergeCell ref="R45:T45"/>
    <mergeCell ref="B46:C46"/>
    <mergeCell ref="L47:N47"/>
    <mergeCell ref="R46:T46"/>
    <mergeCell ref="L46:N46"/>
    <mergeCell ref="J47:K47"/>
    <mergeCell ref="F46:H46"/>
    <mergeCell ref="J46:K46"/>
    <mergeCell ref="B47:C47"/>
    <mergeCell ref="B8:O8"/>
    <mergeCell ref="B16:O16"/>
    <mergeCell ref="M18:O18"/>
    <mergeCell ref="C31:C32"/>
    <mergeCell ref="D11:O11"/>
    <mergeCell ref="D31:D32"/>
    <mergeCell ref="B31:B32"/>
    <mergeCell ref="B10:C10"/>
    <mergeCell ref="B11:C11"/>
    <mergeCell ref="D10:O10"/>
    <mergeCell ref="D12:O12"/>
    <mergeCell ref="D13:O13"/>
    <mergeCell ref="D14:O14"/>
    <mergeCell ref="E31:E32"/>
    <mergeCell ref="F31:F32"/>
    <mergeCell ref="G27:G28"/>
    <mergeCell ref="C27:C28"/>
    <mergeCell ref="D27:D28"/>
    <mergeCell ref="E27:E28"/>
    <mergeCell ref="B50:C50"/>
    <mergeCell ref="W19:W20"/>
    <mergeCell ref="X19:X20"/>
    <mergeCell ref="A18:G18"/>
    <mergeCell ref="I18:L18"/>
    <mergeCell ref="H18:H20"/>
    <mergeCell ref="W18:X18"/>
    <mergeCell ref="A19:A20"/>
    <mergeCell ref="B19:B20"/>
    <mergeCell ref="C19:C20"/>
    <mergeCell ref="D19:D20"/>
    <mergeCell ref="E19:E20"/>
    <mergeCell ref="F19:F20"/>
    <mergeCell ref="G19:G20"/>
    <mergeCell ref="I19:I20"/>
    <mergeCell ref="F50:H50"/>
    <mergeCell ref="J50:K50"/>
    <mergeCell ref="L50:N50"/>
    <mergeCell ref="J44:K44"/>
    <mergeCell ref="L44:N44"/>
    <mergeCell ref="R19:R20"/>
    <mergeCell ref="R48:T48"/>
    <mergeCell ref="P18:V18"/>
    <mergeCell ref="L48:N48"/>
    <mergeCell ref="B37:B38"/>
    <mergeCell ref="A37:A38"/>
    <mergeCell ref="C37:C38"/>
    <mergeCell ref="D37:D38"/>
    <mergeCell ref="E37:E38"/>
    <mergeCell ref="F37:F38"/>
    <mergeCell ref="G37:G38"/>
    <mergeCell ref="B39:B40"/>
    <mergeCell ref="A39:A40"/>
    <mergeCell ref="C39:C40"/>
    <mergeCell ref="D39:D40"/>
    <mergeCell ref="E39:E40"/>
    <mergeCell ref="F39:F40"/>
    <mergeCell ref="G39:G40"/>
  </mergeCells>
  <printOptions horizontalCentered="1"/>
  <pageMargins left="0" right="0" top="0" bottom="0" header="0" footer="0"/>
  <pageSetup paperSize="8" scale="58" fitToHeight="0" orientation="landscape" r:id="rId1"/>
  <rowBreaks count="1" manualBreakCount="1">
    <brk id="52"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6:AC54"/>
  <sheetViews>
    <sheetView tabSelected="1" view="pageBreakPreview" topLeftCell="A29" zoomScale="121" zoomScaleNormal="100" zoomScaleSheetLayoutView="100" workbookViewId="0">
      <selection activeCell="G33" sqref="G33:G34"/>
    </sheetView>
  </sheetViews>
  <sheetFormatPr baseColWidth="10" defaultRowHeight="14.5" x14ac:dyDescent="0.35"/>
  <cols>
    <col min="1" max="1" width="5.36328125" customWidth="1"/>
    <col min="2" max="2" width="48.36328125" customWidth="1"/>
    <col min="3" max="3" width="9.6328125" customWidth="1"/>
    <col min="4" max="4" width="8.81640625" customWidth="1"/>
    <col min="5" max="5" width="16.6328125" customWidth="1"/>
    <col min="6" max="6" width="7.36328125" customWidth="1"/>
    <col min="8" max="8" width="14.08984375" customWidth="1"/>
    <col min="9" max="9" width="12.453125" customWidth="1"/>
    <col min="18" max="18" width="12" customWidth="1"/>
    <col min="23" max="23" width="10.90625" customWidth="1"/>
    <col min="28" max="28" width="11.36328125" customWidth="1"/>
    <col min="29" max="29" width="11.81640625" customWidth="1"/>
  </cols>
  <sheetData>
    <row r="6" spans="1:29" ht="21.5" customHeight="1" x14ac:dyDescent="0.35">
      <c r="A6" s="3"/>
      <c r="B6" s="241" t="s">
        <v>137</v>
      </c>
      <c r="C6" s="241"/>
      <c r="D6" s="241"/>
      <c r="E6" s="241"/>
      <c r="F6" s="241"/>
      <c r="G6" s="241"/>
      <c r="H6" s="241"/>
      <c r="I6" s="241"/>
      <c r="J6" s="241"/>
      <c r="K6" s="241"/>
      <c r="L6" s="241"/>
      <c r="M6" s="241"/>
      <c r="N6" s="241"/>
      <c r="O6" s="241"/>
      <c r="P6" s="3"/>
      <c r="Q6" s="3"/>
      <c r="R6" s="3"/>
      <c r="S6" s="3"/>
      <c r="T6" s="3"/>
      <c r="U6" s="3"/>
      <c r="V6" s="3"/>
      <c r="W6" s="3"/>
      <c r="X6" s="10"/>
      <c r="Y6" s="3"/>
      <c r="Z6" s="3"/>
      <c r="AA6" s="3"/>
      <c r="AB6" s="3"/>
      <c r="AC6" s="3"/>
    </row>
    <row r="7" spans="1:29" ht="16" x14ac:dyDescent="0.35">
      <c r="A7" s="3"/>
      <c r="B7" s="65"/>
      <c r="C7" s="65"/>
      <c r="D7" s="65"/>
      <c r="E7" s="65"/>
      <c r="F7" s="65"/>
      <c r="G7" s="65"/>
      <c r="H7" s="65"/>
      <c r="I7" s="80"/>
      <c r="J7" s="65"/>
      <c r="K7" s="65"/>
      <c r="L7" s="65"/>
      <c r="M7" s="65"/>
      <c r="N7" s="65"/>
      <c r="O7" s="65"/>
      <c r="P7" s="11"/>
      <c r="Q7" s="11"/>
      <c r="R7" s="11"/>
      <c r="S7" s="3"/>
      <c r="T7" s="3"/>
      <c r="U7" s="3"/>
      <c r="V7" s="3"/>
      <c r="W7" s="3"/>
      <c r="X7" s="3"/>
      <c r="Y7" s="3"/>
      <c r="Z7" s="3"/>
      <c r="AA7" s="3"/>
      <c r="AB7" s="3"/>
      <c r="AC7" s="3"/>
    </row>
    <row r="8" spans="1:29" ht="21.5" customHeight="1" x14ac:dyDescent="0.35">
      <c r="A8" s="3"/>
      <c r="B8" s="203" t="s">
        <v>119</v>
      </c>
      <c r="C8" s="204"/>
      <c r="D8" s="301" t="s">
        <v>127</v>
      </c>
      <c r="E8" s="302"/>
      <c r="F8" s="302"/>
      <c r="G8" s="302"/>
      <c r="H8" s="302"/>
      <c r="I8" s="302"/>
      <c r="J8" s="302"/>
      <c r="K8" s="302"/>
      <c r="L8" s="302"/>
      <c r="M8" s="302"/>
      <c r="N8" s="302"/>
      <c r="O8" s="303"/>
      <c r="P8" s="4"/>
      <c r="Q8" s="4"/>
      <c r="R8" s="4"/>
      <c r="S8" s="4"/>
      <c r="T8" s="4"/>
      <c r="U8" s="4"/>
      <c r="V8" s="4"/>
      <c r="W8" s="4"/>
      <c r="X8" s="4"/>
      <c r="Y8" s="4"/>
      <c r="Z8" s="4"/>
      <c r="AA8" s="3"/>
      <c r="AB8" s="3"/>
      <c r="AC8" s="3"/>
    </row>
    <row r="9" spans="1:29" ht="20.5" customHeight="1" x14ac:dyDescent="0.35">
      <c r="A9" s="3"/>
      <c r="B9" s="203" t="s">
        <v>116</v>
      </c>
      <c r="C9" s="204"/>
      <c r="D9" s="304">
        <v>2025</v>
      </c>
      <c r="E9" s="305"/>
      <c r="F9" s="305"/>
      <c r="G9" s="305"/>
      <c r="H9" s="305"/>
      <c r="I9" s="305"/>
      <c r="J9" s="305"/>
      <c r="K9" s="305"/>
      <c r="L9" s="305"/>
      <c r="M9" s="305"/>
      <c r="N9" s="305"/>
      <c r="O9" s="306"/>
      <c r="P9" s="4"/>
      <c r="Q9" s="4"/>
      <c r="R9" s="4"/>
      <c r="S9" s="4"/>
      <c r="T9" s="4"/>
      <c r="U9" s="4"/>
      <c r="V9" s="4"/>
      <c r="W9" s="4"/>
      <c r="X9" s="4"/>
      <c r="Y9" s="4"/>
      <c r="Z9" s="4"/>
      <c r="AA9" s="3"/>
      <c r="AB9" s="3"/>
      <c r="AC9" s="3"/>
    </row>
    <row r="10" spans="1:29" ht="22" customHeight="1" x14ac:dyDescent="0.35">
      <c r="A10" s="3"/>
      <c r="B10" s="203" t="s">
        <v>1</v>
      </c>
      <c r="C10" s="204"/>
      <c r="D10" s="206" t="s">
        <v>127</v>
      </c>
      <c r="E10" s="207"/>
      <c r="F10" s="207"/>
      <c r="G10" s="207"/>
      <c r="H10" s="207"/>
      <c r="I10" s="207"/>
      <c r="J10" s="207"/>
      <c r="K10" s="207"/>
      <c r="L10" s="207"/>
      <c r="M10" s="207"/>
      <c r="N10" s="207"/>
      <c r="O10" s="208"/>
      <c r="P10" s="4"/>
      <c r="Q10" s="4"/>
      <c r="R10" s="4"/>
      <c r="S10" s="4"/>
      <c r="T10" s="4"/>
      <c r="U10" s="4"/>
      <c r="V10" s="4"/>
      <c r="W10" s="4"/>
      <c r="X10" s="4"/>
      <c r="Y10" s="4"/>
      <c r="Z10" s="4"/>
      <c r="AA10" s="3"/>
      <c r="AB10" s="3"/>
      <c r="AC10" s="3"/>
    </row>
    <row r="11" spans="1:29" ht="37" customHeight="1" x14ac:dyDescent="0.35">
      <c r="A11" s="3"/>
      <c r="B11" s="203" t="s">
        <v>2</v>
      </c>
      <c r="C11" s="204"/>
      <c r="D11" s="206" t="s">
        <v>124</v>
      </c>
      <c r="E11" s="207"/>
      <c r="F11" s="207"/>
      <c r="G11" s="207"/>
      <c r="H11" s="207"/>
      <c r="I11" s="207"/>
      <c r="J11" s="207"/>
      <c r="K11" s="207"/>
      <c r="L11" s="207"/>
      <c r="M11" s="207"/>
      <c r="N11" s="207"/>
      <c r="O11" s="208"/>
      <c r="P11" s="4"/>
      <c r="Q11" s="4"/>
      <c r="R11" s="4"/>
      <c r="S11" s="4"/>
      <c r="T11" s="4"/>
      <c r="U11" s="4"/>
      <c r="V11" s="4"/>
      <c r="W11" s="4"/>
      <c r="X11" s="4"/>
      <c r="Y11" s="4"/>
      <c r="Z11" s="4"/>
      <c r="AA11" s="3"/>
      <c r="AB11" s="3"/>
      <c r="AC11" s="3"/>
    </row>
    <row r="12" spans="1:29" ht="21.5" customHeight="1" x14ac:dyDescent="0.35">
      <c r="A12" s="3"/>
      <c r="B12" s="203" t="s">
        <v>3</v>
      </c>
      <c r="C12" s="204"/>
      <c r="D12" s="206" t="s">
        <v>125</v>
      </c>
      <c r="E12" s="207"/>
      <c r="F12" s="207"/>
      <c r="G12" s="207"/>
      <c r="H12" s="207"/>
      <c r="I12" s="207"/>
      <c r="J12" s="207"/>
      <c r="K12" s="207"/>
      <c r="L12" s="207"/>
      <c r="M12" s="207"/>
      <c r="N12" s="207"/>
      <c r="O12" s="208"/>
      <c r="P12" s="4"/>
      <c r="Q12" s="4"/>
      <c r="R12" s="4"/>
      <c r="S12" s="4"/>
      <c r="T12" s="4"/>
      <c r="U12" s="4"/>
      <c r="V12" s="4"/>
      <c r="W12" s="4"/>
      <c r="X12" s="4"/>
      <c r="Y12" s="4"/>
      <c r="Z12" s="4"/>
      <c r="AA12" s="3"/>
      <c r="AB12" s="3"/>
      <c r="AC12" s="3"/>
    </row>
    <row r="13" spans="1:29" ht="12" customHeight="1" x14ac:dyDescent="0.35">
      <c r="A13" s="3"/>
      <c r="B13" s="81"/>
      <c r="C13" s="307"/>
      <c r="D13" s="307"/>
      <c r="E13" s="307"/>
      <c r="F13" s="307"/>
      <c r="G13" s="307"/>
      <c r="H13" s="307"/>
      <c r="I13" s="307"/>
      <c r="J13" s="307"/>
      <c r="K13" s="307"/>
      <c r="L13" s="307"/>
      <c r="M13" s="307"/>
      <c r="N13" s="307"/>
      <c r="O13" s="307"/>
      <c r="P13" s="4"/>
      <c r="Q13" s="4"/>
      <c r="R13" s="4"/>
      <c r="S13" s="4"/>
      <c r="T13" s="4"/>
      <c r="U13" s="4"/>
      <c r="V13" s="4"/>
      <c r="W13" s="4"/>
      <c r="X13" s="4"/>
      <c r="Y13" s="4"/>
      <c r="Z13" s="4"/>
      <c r="AA13" s="3"/>
      <c r="AB13" s="3"/>
      <c r="AC13" s="3"/>
    </row>
    <row r="14" spans="1:29" ht="20" x14ac:dyDescent="0.35">
      <c r="A14" s="3"/>
      <c r="B14" s="308" t="s">
        <v>122</v>
      </c>
      <c r="C14" s="308"/>
      <c r="D14" s="308"/>
      <c r="E14" s="308"/>
      <c r="F14" s="308"/>
      <c r="G14" s="308"/>
      <c r="H14" s="2"/>
      <c r="I14" s="2"/>
      <c r="J14" s="4"/>
      <c r="K14" s="3"/>
      <c r="L14" s="3"/>
      <c r="M14" s="3"/>
      <c r="N14" s="4"/>
      <c r="O14" s="4"/>
      <c r="P14" s="4"/>
      <c r="Q14" s="4"/>
      <c r="R14" s="4"/>
      <c r="S14" s="4"/>
      <c r="T14" s="4"/>
      <c r="U14" s="4"/>
      <c r="V14" s="4"/>
      <c r="W14" s="4"/>
      <c r="X14" s="4"/>
      <c r="Y14" s="4"/>
      <c r="Z14" s="4"/>
      <c r="AA14" s="3"/>
      <c r="AB14" s="3"/>
      <c r="AC14" s="3"/>
    </row>
    <row r="15" spans="1:29" ht="12" customHeight="1" x14ac:dyDescent="0.35">
      <c r="A15" s="3"/>
      <c r="B15" s="12"/>
      <c r="C15" s="3"/>
      <c r="D15" s="13"/>
      <c r="E15" s="13"/>
      <c r="F15" s="3"/>
      <c r="G15" s="3"/>
      <c r="H15" s="3"/>
      <c r="I15" s="3"/>
      <c r="J15" s="3"/>
      <c r="K15" s="3"/>
      <c r="L15" s="3"/>
      <c r="M15" s="3"/>
      <c r="N15" s="3"/>
      <c r="O15" s="3"/>
      <c r="P15" s="3"/>
      <c r="Q15" s="3"/>
      <c r="R15" s="3"/>
      <c r="S15" s="3"/>
      <c r="T15" s="3"/>
      <c r="U15" s="3"/>
      <c r="V15" s="3"/>
      <c r="W15" s="3"/>
      <c r="X15" s="3"/>
      <c r="Y15" s="3"/>
      <c r="Z15" s="3"/>
      <c r="AA15" s="3"/>
      <c r="AB15" s="3"/>
      <c r="AC15" s="3"/>
    </row>
    <row r="16" spans="1:29" ht="56.5" customHeight="1" x14ac:dyDescent="0.35">
      <c r="A16" s="286" t="s">
        <v>76</v>
      </c>
      <c r="B16" s="286"/>
      <c r="C16" s="286"/>
      <c r="D16" s="286"/>
      <c r="E16" s="286"/>
      <c r="F16" s="286"/>
      <c r="G16" s="286"/>
      <c r="H16" s="179" t="s">
        <v>6</v>
      </c>
      <c r="I16" s="286" t="s">
        <v>77</v>
      </c>
      <c r="J16" s="286"/>
      <c r="K16" s="286"/>
      <c r="L16" s="286"/>
      <c r="M16" s="286"/>
      <c r="N16" s="286" t="s">
        <v>78</v>
      </c>
      <c r="O16" s="286"/>
      <c r="P16" s="286"/>
      <c r="Q16" s="286"/>
      <c r="R16" s="286"/>
      <c r="S16" s="286"/>
      <c r="T16" s="286"/>
      <c r="U16" s="286" t="s">
        <v>9</v>
      </c>
      <c r="V16" s="286"/>
      <c r="W16" s="286"/>
      <c r="X16" s="286"/>
      <c r="Y16" s="286"/>
      <c r="Z16" s="286"/>
      <c r="AA16" s="286"/>
      <c r="AB16" s="178" t="s">
        <v>10</v>
      </c>
      <c r="AC16" s="178"/>
    </row>
    <row r="17" spans="1:29" ht="99.75" customHeight="1" x14ac:dyDescent="0.35">
      <c r="A17" s="180" t="s">
        <v>11</v>
      </c>
      <c r="B17" s="181" t="s">
        <v>12</v>
      </c>
      <c r="C17" s="181" t="s">
        <v>79</v>
      </c>
      <c r="D17" s="181" t="s">
        <v>80</v>
      </c>
      <c r="E17" s="181" t="s">
        <v>15</v>
      </c>
      <c r="F17" s="181" t="s">
        <v>81</v>
      </c>
      <c r="G17" s="182" t="s">
        <v>17</v>
      </c>
      <c r="H17" s="179"/>
      <c r="I17" s="177" t="s">
        <v>82</v>
      </c>
      <c r="J17" s="59" t="s">
        <v>83</v>
      </c>
      <c r="K17" s="59" t="s">
        <v>84</v>
      </c>
      <c r="L17" s="59" t="s">
        <v>85</v>
      </c>
      <c r="M17" s="59" t="s">
        <v>86</v>
      </c>
      <c r="N17" s="59" t="s">
        <v>87</v>
      </c>
      <c r="O17" s="59" t="s">
        <v>88</v>
      </c>
      <c r="P17" s="59" t="s">
        <v>89</v>
      </c>
      <c r="Q17" s="59" t="s">
        <v>90</v>
      </c>
      <c r="R17" s="59" t="s">
        <v>91</v>
      </c>
      <c r="S17" s="59" t="s">
        <v>92</v>
      </c>
      <c r="T17" s="59" t="s">
        <v>93</v>
      </c>
      <c r="U17" s="59" t="s">
        <v>94</v>
      </c>
      <c r="V17" s="59" t="s">
        <v>95</v>
      </c>
      <c r="W17" s="177" t="s">
        <v>27</v>
      </c>
      <c r="X17" s="59" t="s">
        <v>28</v>
      </c>
      <c r="Y17" s="59" t="s">
        <v>29</v>
      </c>
      <c r="Z17" s="59" t="s">
        <v>30</v>
      </c>
      <c r="AA17" s="59" t="s">
        <v>31</v>
      </c>
      <c r="AB17" s="177" t="s">
        <v>96</v>
      </c>
      <c r="AC17" s="177" t="s">
        <v>97</v>
      </c>
    </row>
    <row r="18" spans="1:29" s="28" customFormat="1" ht="30.5" customHeight="1" x14ac:dyDescent="0.35">
      <c r="A18" s="180"/>
      <c r="B18" s="181"/>
      <c r="C18" s="181"/>
      <c r="D18" s="181"/>
      <c r="E18" s="181"/>
      <c r="F18" s="181"/>
      <c r="G18" s="182"/>
      <c r="H18" s="179"/>
      <c r="I18" s="177"/>
      <c r="J18" s="82" t="s">
        <v>32</v>
      </c>
      <c r="K18" s="83" t="s">
        <v>98</v>
      </c>
      <c r="L18" s="82" t="s">
        <v>35</v>
      </c>
      <c r="M18" s="83" t="s">
        <v>32</v>
      </c>
      <c r="N18" s="83" t="s">
        <v>99</v>
      </c>
      <c r="O18" s="82" t="s">
        <v>34</v>
      </c>
      <c r="P18" s="83" t="s">
        <v>35</v>
      </c>
      <c r="Q18" s="82" t="s">
        <v>100</v>
      </c>
      <c r="R18" s="82" t="s">
        <v>35</v>
      </c>
      <c r="S18" s="83" t="s">
        <v>32</v>
      </c>
      <c r="T18" s="84" t="s">
        <v>35</v>
      </c>
      <c r="U18" s="85" t="s">
        <v>36</v>
      </c>
      <c r="V18" s="85" t="s">
        <v>32</v>
      </c>
      <c r="W18" s="177"/>
      <c r="X18" s="85" t="s">
        <v>36</v>
      </c>
      <c r="Y18" s="84" t="s">
        <v>37</v>
      </c>
      <c r="Z18" s="85" t="s">
        <v>33</v>
      </c>
      <c r="AA18" s="85" t="s">
        <v>38</v>
      </c>
      <c r="AB18" s="177"/>
      <c r="AC18" s="177"/>
    </row>
    <row r="19" spans="1:29" s="28" customFormat="1" ht="30.5" customHeight="1" x14ac:dyDescent="0.35">
      <c r="A19" s="294">
        <v>1</v>
      </c>
      <c r="B19" s="171" t="s">
        <v>135</v>
      </c>
      <c r="C19" s="298"/>
      <c r="D19" s="171"/>
      <c r="E19" s="244" t="s">
        <v>121</v>
      </c>
      <c r="F19" s="244">
        <v>1</v>
      </c>
      <c r="G19" s="244" t="s">
        <v>113</v>
      </c>
      <c r="H19" s="32" t="s">
        <v>40</v>
      </c>
      <c r="I19" s="33">
        <v>45712</v>
      </c>
      <c r="J19" s="33">
        <v>45713</v>
      </c>
      <c r="K19" s="33">
        <f>J19+3</f>
        <v>45716</v>
      </c>
      <c r="L19" s="33">
        <f>K19+30+1</f>
        <v>45747</v>
      </c>
      <c r="M19" s="33">
        <f>L19+15</f>
        <v>45762</v>
      </c>
      <c r="N19" s="33">
        <f>M19+12</f>
        <v>45774</v>
      </c>
      <c r="O19" s="33">
        <f>N19+15+1</f>
        <v>45790</v>
      </c>
      <c r="P19" s="33">
        <f>O19+7</f>
        <v>45797</v>
      </c>
      <c r="Q19" s="33">
        <f>P19+12+1</f>
        <v>45810</v>
      </c>
      <c r="R19" s="34"/>
      <c r="S19" s="33">
        <f>+Q19+7+1</f>
        <v>45818</v>
      </c>
      <c r="T19" s="33">
        <f>S19+10</f>
        <v>45828</v>
      </c>
      <c r="U19" s="33">
        <f>T19+3</f>
        <v>45831</v>
      </c>
      <c r="V19" s="33">
        <f>U19+3</f>
        <v>45834</v>
      </c>
      <c r="W19" s="33">
        <f>V19+1</f>
        <v>45835</v>
      </c>
      <c r="X19" s="33">
        <f>V19+30</f>
        <v>45864</v>
      </c>
      <c r="Y19" s="35">
        <f>X19+10</f>
        <v>45874</v>
      </c>
      <c r="Z19" s="35">
        <f>Y19+4</f>
        <v>45878</v>
      </c>
      <c r="AA19" s="35">
        <f>Z19+3</f>
        <v>45881</v>
      </c>
      <c r="AB19" s="35">
        <f>AA19+14</f>
        <v>45895</v>
      </c>
      <c r="AC19" s="35">
        <f>AB19+90</f>
        <v>45985</v>
      </c>
    </row>
    <row r="20" spans="1:29" s="28" customFormat="1" ht="26.5" customHeight="1" x14ac:dyDescent="0.35">
      <c r="A20" s="295"/>
      <c r="B20" s="171"/>
      <c r="C20" s="244"/>
      <c r="D20" s="171"/>
      <c r="E20" s="244"/>
      <c r="F20" s="244"/>
      <c r="G20" s="244"/>
      <c r="H20" s="37" t="s">
        <v>41</v>
      </c>
      <c r="I20" s="38"/>
      <c r="J20" s="38"/>
      <c r="K20" s="38"/>
      <c r="L20" s="38"/>
      <c r="M20" s="38"/>
      <c r="N20" s="38"/>
      <c r="O20" s="38"/>
      <c r="P20" s="38"/>
      <c r="Q20" s="38"/>
      <c r="R20" s="38"/>
      <c r="S20" s="38"/>
      <c r="T20" s="38"/>
      <c r="U20" s="38"/>
      <c r="V20" s="38"/>
      <c r="W20" s="38"/>
      <c r="X20" s="38"/>
      <c r="Y20" s="38"/>
      <c r="Z20" s="38"/>
      <c r="AA20" s="38"/>
      <c r="AB20" s="38"/>
      <c r="AC20" s="38"/>
    </row>
    <row r="21" spans="1:29" s="27" customFormat="1" ht="58" customHeight="1" x14ac:dyDescent="0.35">
      <c r="A21" s="294">
        <v>2</v>
      </c>
      <c r="B21" s="232" t="s">
        <v>130</v>
      </c>
      <c r="C21" s="298"/>
      <c r="D21" s="309"/>
      <c r="E21" s="244" t="s">
        <v>121</v>
      </c>
      <c r="F21" s="244">
        <v>2</v>
      </c>
      <c r="G21" s="244" t="s">
        <v>172</v>
      </c>
      <c r="H21" s="32" t="s">
        <v>40</v>
      </c>
      <c r="I21" s="33">
        <v>45726</v>
      </c>
      <c r="J21" s="33">
        <v>45736</v>
      </c>
      <c r="K21" s="33">
        <f>J21+3</f>
        <v>45739</v>
      </c>
      <c r="L21" s="33">
        <f>K21+30+1</f>
        <v>45770</v>
      </c>
      <c r="M21" s="33">
        <f>L21+15</f>
        <v>45785</v>
      </c>
      <c r="N21" s="33">
        <f>M21+12</f>
        <v>45797</v>
      </c>
      <c r="O21" s="33">
        <f>N21+15+1</f>
        <v>45813</v>
      </c>
      <c r="P21" s="33">
        <f>O21+7</f>
        <v>45820</v>
      </c>
      <c r="Q21" s="33">
        <f>P21+12+1</f>
        <v>45833</v>
      </c>
      <c r="R21" s="34"/>
      <c r="S21" s="33">
        <f>+Q21+7+1</f>
        <v>45841</v>
      </c>
      <c r="T21" s="33">
        <f>S21+10</f>
        <v>45851</v>
      </c>
      <c r="U21" s="33">
        <f>T21+3</f>
        <v>45854</v>
      </c>
      <c r="V21" s="33">
        <f>U21+3</f>
        <v>45857</v>
      </c>
      <c r="W21" s="33">
        <f>V21+1</f>
        <v>45858</v>
      </c>
      <c r="X21" s="33">
        <f>V21+30</f>
        <v>45887</v>
      </c>
      <c r="Y21" s="35">
        <f>X21+10</f>
        <v>45897</v>
      </c>
      <c r="Z21" s="35">
        <f>Y21+4</f>
        <v>45901</v>
      </c>
      <c r="AA21" s="35">
        <f>Z21+3</f>
        <v>45904</v>
      </c>
      <c r="AB21" s="35">
        <f>AA21+14</f>
        <v>45918</v>
      </c>
      <c r="AC21" s="35">
        <f>AB21+90</f>
        <v>46008</v>
      </c>
    </row>
    <row r="22" spans="1:29" s="27" customFormat="1" ht="24" customHeight="1" x14ac:dyDescent="0.35">
      <c r="A22" s="295"/>
      <c r="B22" s="232"/>
      <c r="C22" s="244"/>
      <c r="D22" s="309"/>
      <c r="E22" s="244"/>
      <c r="F22" s="244"/>
      <c r="G22" s="244"/>
      <c r="H22" s="37" t="s">
        <v>41</v>
      </c>
      <c r="I22" s="40"/>
      <c r="J22" s="40"/>
      <c r="K22" s="40"/>
      <c r="L22" s="40"/>
      <c r="M22" s="40"/>
      <c r="N22" s="40"/>
      <c r="O22" s="40"/>
      <c r="P22" s="40"/>
      <c r="Q22" s="40"/>
      <c r="R22" s="40"/>
      <c r="S22" s="40"/>
      <c r="T22" s="40"/>
      <c r="U22" s="40"/>
      <c r="V22" s="40"/>
      <c r="W22" s="40"/>
      <c r="X22" s="40"/>
      <c r="Y22" s="40"/>
      <c r="Z22" s="40"/>
      <c r="AA22" s="40"/>
      <c r="AB22" s="40"/>
      <c r="AC22" s="40"/>
    </row>
    <row r="23" spans="1:29" s="27" customFormat="1" ht="42.5" customHeight="1" x14ac:dyDescent="0.35">
      <c r="A23" s="294">
        <v>3</v>
      </c>
      <c r="B23" s="232" t="s">
        <v>177</v>
      </c>
      <c r="C23" s="245"/>
      <c r="D23" s="247"/>
      <c r="E23" s="244" t="s">
        <v>121</v>
      </c>
      <c r="F23" s="244">
        <v>3</v>
      </c>
      <c r="G23" s="244" t="s">
        <v>172</v>
      </c>
      <c r="H23" s="32" t="s">
        <v>40</v>
      </c>
      <c r="I23" s="33">
        <v>45736</v>
      </c>
      <c r="J23" s="33">
        <v>45751</v>
      </c>
      <c r="K23" s="33">
        <f>J23+3</f>
        <v>45754</v>
      </c>
      <c r="L23" s="33">
        <f>K23+30+1</f>
        <v>45785</v>
      </c>
      <c r="M23" s="33">
        <f>L23+15</f>
        <v>45800</v>
      </c>
      <c r="N23" s="33">
        <f>M23+12</f>
        <v>45812</v>
      </c>
      <c r="O23" s="33">
        <f>N23+15+1</f>
        <v>45828</v>
      </c>
      <c r="P23" s="33">
        <f>O23+7</f>
        <v>45835</v>
      </c>
      <c r="Q23" s="33">
        <f>P23+12+1</f>
        <v>45848</v>
      </c>
      <c r="R23" s="34"/>
      <c r="S23" s="33">
        <f>+Q23+7+1</f>
        <v>45856</v>
      </c>
      <c r="T23" s="33">
        <f>S23+10</f>
        <v>45866</v>
      </c>
      <c r="U23" s="33">
        <f>T23+3</f>
        <v>45869</v>
      </c>
      <c r="V23" s="33">
        <f>U23+3</f>
        <v>45872</v>
      </c>
      <c r="W23" s="33">
        <f>V23+1</f>
        <v>45873</v>
      </c>
      <c r="X23" s="33">
        <f>V23+30</f>
        <v>45902</v>
      </c>
      <c r="Y23" s="35">
        <f>X23+10</f>
        <v>45912</v>
      </c>
      <c r="Z23" s="35">
        <f>Y23+4</f>
        <v>45916</v>
      </c>
      <c r="AA23" s="35">
        <f>Z23+3</f>
        <v>45919</v>
      </c>
      <c r="AB23" s="35">
        <f>AA23+14</f>
        <v>45933</v>
      </c>
      <c r="AC23" s="35">
        <f>AB23+90</f>
        <v>46023</v>
      </c>
    </row>
    <row r="24" spans="1:29" s="27" customFormat="1" ht="44" customHeight="1" x14ac:dyDescent="0.35">
      <c r="A24" s="295"/>
      <c r="B24" s="232"/>
      <c r="C24" s="246"/>
      <c r="D24" s="248"/>
      <c r="E24" s="244"/>
      <c r="F24" s="244"/>
      <c r="G24" s="244"/>
      <c r="H24" s="37" t="s">
        <v>41</v>
      </c>
      <c r="I24" s="40"/>
      <c r="J24" s="40"/>
      <c r="K24" s="40"/>
      <c r="L24" s="40"/>
      <c r="M24" s="40"/>
      <c r="N24" s="40"/>
      <c r="O24" s="40"/>
      <c r="P24" s="40"/>
      <c r="Q24" s="40"/>
      <c r="R24" s="40"/>
      <c r="S24" s="40"/>
      <c r="T24" s="40"/>
      <c r="U24" s="40"/>
      <c r="V24" s="40"/>
      <c r="W24" s="40"/>
      <c r="X24" s="40"/>
      <c r="Y24" s="40"/>
      <c r="Z24" s="40"/>
      <c r="AA24" s="40"/>
      <c r="AB24" s="40"/>
      <c r="AC24" s="40"/>
    </row>
    <row r="25" spans="1:29" s="27" customFormat="1" ht="20" customHeight="1" x14ac:dyDescent="0.35">
      <c r="A25" s="294">
        <v>4</v>
      </c>
      <c r="B25" s="232" t="s">
        <v>170</v>
      </c>
      <c r="C25" s="245"/>
      <c r="D25" s="249"/>
      <c r="E25" s="244" t="s">
        <v>121</v>
      </c>
      <c r="F25" s="244">
        <v>4</v>
      </c>
      <c r="G25" s="244" t="s">
        <v>171</v>
      </c>
      <c r="H25" s="32" t="s">
        <v>40</v>
      </c>
      <c r="I25" s="33">
        <v>45788</v>
      </c>
      <c r="J25" s="33">
        <f>I25+12</f>
        <v>45800</v>
      </c>
      <c r="K25" s="33">
        <f>J25+3</f>
        <v>45803</v>
      </c>
      <c r="L25" s="33">
        <f>K25+30+2</f>
        <v>45835</v>
      </c>
      <c r="M25" s="33">
        <f>L25+15</f>
        <v>45850</v>
      </c>
      <c r="N25" s="33">
        <f>M25+12+1</f>
        <v>45863</v>
      </c>
      <c r="O25" s="33">
        <f>N25+15</f>
        <v>45878</v>
      </c>
      <c r="P25" s="33">
        <f>O25+7</f>
        <v>45885</v>
      </c>
      <c r="Q25" s="33">
        <f>P25+12+1</f>
        <v>45898</v>
      </c>
      <c r="R25" s="34"/>
      <c r="S25" s="33">
        <f>Q25+7+1</f>
        <v>45906</v>
      </c>
      <c r="T25" s="33">
        <f>S25+10</f>
        <v>45916</v>
      </c>
      <c r="U25" s="33">
        <f>T25+3</f>
        <v>45919</v>
      </c>
      <c r="V25" s="33">
        <f>U25+3+3</f>
        <v>45925</v>
      </c>
      <c r="W25" s="33">
        <f>V25+1</f>
        <v>45926</v>
      </c>
      <c r="X25" s="33">
        <f>V25+30</f>
        <v>45955</v>
      </c>
      <c r="Y25" s="35">
        <f>X25+10</f>
        <v>45965</v>
      </c>
      <c r="Z25" s="35">
        <f>Y25+4</f>
        <v>45969</v>
      </c>
      <c r="AA25" s="35">
        <f>Z25+3</f>
        <v>45972</v>
      </c>
      <c r="AB25" s="35">
        <f>AA25+14</f>
        <v>45986</v>
      </c>
      <c r="AC25" s="35">
        <f>AB25+90</f>
        <v>46076</v>
      </c>
    </row>
    <row r="26" spans="1:29" s="27" customFormat="1" ht="18.5" customHeight="1" x14ac:dyDescent="0.35">
      <c r="A26" s="295"/>
      <c r="B26" s="232"/>
      <c r="C26" s="246"/>
      <c r="D26" s="249"/>
      <c r="E26" s="244"/>
      <c r="F26" s="244"/>
      <c r="G26" s="244"/>
      <c r="H26" s="37" t="s">
        <v>41</v>
      </c>
      <c r="I26" s="40"/>
      <c r="J26" s="40"/>
      <c r="K26" s="40"/>
      <c r="L26" s="40"/>
      <c r="M26" s="40"/>
      <c r="N26" s="40"/>
      <c r="O26" s="40"/>
      <c r="P26" s="40"/>
      <c r="Q26" s="40"/>
      <c r="R26" s="40"/>
      <c r="S26" s="40"/>
      <c r="T26" s="40"/>
      <c r="U26" s="40"/>
      <c r="V26" s="40"/>
      <c r="W26" s="40"/>
      <c r="X26" s="40"/>
      <c r="Y26" s="40"/>
      <c r="Z26" s="40"/>
      <c r="AA26" s="40"/>
      <c r="AB26" s="40"/>
      <c r="AC26" s="40"/>
    </row>
    <row r="27" spans="1:29" s="27" customFormat="1" ht="24" customHeight="1" x14ac:dyDescent="0.35">
      <c r="A27" s="294">
        <v>5</v>
      </c>
      <c r="B27" s="232" t="s">
        <v>167</v>
      </c>
      <c r="C27" s="245"/>
      <c r="D27" s="249"/>
      <c r="E27" s="244" t="s">
        <v>121</v>
      </c>
      <c r="F27" s="244">
        <v>5</v>
      </c>
      <c r="G27" s="244" t="s">
        <v>172</v>
      </c>
      <c r="H27" s="32" t="s">
        <v>40</v>
      </c>
      <c r="I27" s="33">
        <v>45804</v>
      </c>
      <c r="J27" s="33">
        <f>I27+12</f>
        <v>45816</v>
      </c>
      <c r="K27" s="33">
        <f>J27+3</f>
        <v>45819</v>
      </c>
      <c r="L27" s="33">
        <f>K27+30+2</f>
        <v>45851</v>
      </c>
      <c r="M27" s="33">
        <f>L27+15</f>
        <v>45866</v>
      </c>
      <c r="N27" s="33">
        <f>M27+12+1</f>
        <v>45879</v>
      </c>
      <c r="O27" s="33">
        <f>N27+15</f>
        <v>45894</v>
      </c>
      <c r="P27" s="33">
        <f>O27+7</f>
        <v>45901</v>
      </c>
      <c r="Q27" s="33">
        <f>P27+12+1</f>
        <v>45914</v>
      </c>
      <c r="R27" s="34"/>
      <c r="S27" s="33">
        <f>Q27+7+1</f>
        <v>45922</v>
      </c>
      <c r="T27" s="33">
        <f>S27+10</f>
        <v>45932</v>
      </c>
      <c r="U27" s="33">
        <f>T27+3</f>
        <v>45935</v>
      </c>
      <c r="V27" s="33">
        <f>U27+3+3</f>
        <v>45941</v>
      </c>
      <c r="W27" s="33">
        <f>V27+1</f>
        <v>45942</v>
      </c>
      <c r="X27" s="33">
        <f>V27+30</f>
        <v>45971</v>
      </c>
      <c r="Y27" s="35">
        <f>X27+10</f>
        <v>45981</v>
      </c>
      <c r="Z27" s="35">
        <f>Y27+4</f>
        <v>45985</v>
      </c>
      <c r="AA27" s="35">
        <f>Z27+3</f>
        <v>45988</v>
      </c>
      <c r="AB27" s="35">
        <f>AA27+14</f>
        <v>46002</v>
      </c>
      <c r="AC27" s="35">
        <f>AB27+90</f>
        <v>46092</v>
      </c>
    </row>
    <row r="28" spans="1:29" s="27" customFormat="1" ht="30" customHeight="1" x14ac:dyDescent="0.35">
      <c r="A28" s="295"/>
      <c r="B28" s="232"/>
      <c r="C28" s="246"/>
      <c r="D28" s="249"/>
      <c r="E28" s="244"/>
      <c r="F28" s="244"/>
      <c r="G28" s="244"/>
      <c r="H28" s="37" t="s">
        <v>41</v>
      </c>
      <c r="I28" s="40"/>
      <c r="J28" s="40"/>
      <c r="K28" s="40"/>
      <c r="L28" s="40"/>
      <c r="M28" s="40"/>
      <c r="N28" s="40"/>
      <c r="O28" s="40"/>
      <c r="P28" s="40"/>
      <c r="Q28" s="40"/>
      <c r="R28" s="40"/>
      <c r="S28" s="40"/>
      <c r="T28" s="40"/>
      <c r="U28" s="40"/>
      <c r="V28" s="40"/>
      <c r="W28" s="40"/>
      <c r="X28" s="40"/>
      <c r="Y28" s="40"/>
      <c r="Z28" s="40"/>
      <c r="AA28" s="40"/>
      <c r="AB28" s="40"/>
      <c r="AC28" s="40"/>
    </row>
    <row r="29" spans="1:29" s="27" customFormat="1" ht="30.5" customHeight="1" x14ac:dyDescent="0.35">
      <c r="A29" s="294">
        <v>6</v>
      </c>
      <c r="B29" s="171" t="s">
        <v>123</v>
      </c>
      <c r="C29" s="298"/>
      <c r="D29" s="299"/>
      <c r="E29" s="244" t="s">
        <v>121</v>
      </c>
      <c r="F29" s="296">
        <v>6</v>
      </c>
      <c r="G29" s="244" t="s">
        <v>172</v>
      </c>
      <c r="H29" s="32" t="s">
        <v>40</v>
      </c>
      <c r="I29" s="33">
        <v>45824</v>
      </c>
      <c r="J29" s="33">
        <v>45794</v>
      </c>
      <c r="K29" s="33">
        <f>J29+3</f>
        <v>45797</v>
      </c>
      <c r="L29" s="33">
        <f>K29+30+1</f>
        <v>45828</v>
      </c>
      <c r="M29" s="33">
        <f>L29+15</f>
        <v>45843</v>
      </c>
      <c r="N29" s="33">
        <f>M29+12</f>
        <v>45855</v>
      </c>
      <c r="O29" s="33">
        <f>N29+15+1</f>
        <v>45871</v>
      </c>
      <c r="P29" s="33">
        <f>O29+7</f>
        <v>45878</v>
      </c>
      <c r="Q29" s="33">
        <f>P29+12+1</f>
        <v>45891</v>
      </c>
      <c r="R29" s="34"/>
      <c r="S29" s="33">
        <f>+Q29+7+1</f>
        <v>45899</v>
      </c>
      <c r="T29" s="33">
        <f>S29+10</f>
        <v>45909</v>
      </c>
      <c r="U29" s="33">
        <f>T29+3</f>
        <v>45912</v>
      </c>
      <c r="V29" s="33">
        <f>U29+3</f>
        <v>45915</v>
      </c>
      <c r="W29" s="33">
        <f>V29+1</f>
        <v>45916</v>
      </c>
      <c r="X29" s="33">
        <f>V29+30</f>
        <v>45945</v>
      </c>
      <c r="Y29" s="35">
        <f>X29+10</f>
        <v>45955</v>
      </c>
      <c r="Z29" s="35">
        <f>Y29+4</f>
        <v>45959</v>
      </c>
      <c r="AA29" s="35">
        <f>Z29+3</f>
        <v>45962</v>
      </c>
      <c r="AB29" s="35">
        <f>AA29+14</f>
        <v>45976</v>
      </c>
      <c r="AC29" s="35">
        <f>AB29+90</f>
        <v>46066</v>
      </c>
    </row>
    <row r="30" spans="1:29" s="27" customFormat="1" ht="39" customHeight="1" x14ac:dyDescent="0.35">
      <c r="A30" s="295"/>
      <c r="B30" s="171"/>
      <c r="C30" s="244"/>
      <c r="D30" s="300"/>
      <c r="E30" s="244"/>
      <c r="F30" s="297"/>
      <c r="G30" s="244"/>
      <c r="H30" s="37" t="s">
        <v>41</v>
      </c>
      <c r="I30" s="40"/>
      <c r="J30" s="40"/>
      <c r="K30" s="40"/>
      <c r="L30" s="40"/>
      <c r="M30" s="40"/>
      <c r="N30" s="40"/>
      <c r="O30" s="40"/>
      <c r="P30" s="40"/>
      <c r="Q30" s="40"/>
      <c r="R30" s="40"/>
      <c r="S30" s="40"/>
      <c r="T30" s="40"/>
      <c r="U30" s="40"/>
      <c r="V30" s="40"/>
      <c r="W30" s="40"/>
      <c r="X30" s="41"/>
      <c r="Y30" s="41"/>
      <c r="Z30" s="41"/>
      <c r="AA30" s="41"/>
      <c r="AB30" s="41"/>
      <c r="AC30" s="41"/>
    </row>
    <row r="31" spans="1:29" s="27" customFormat="1" ht="0.5" hidden="1" customHeight="1" x14ac:dyDescent="0.35">
      <c r="A31" s="42"/>
      <c r="B31" s="39"/>
      <c r="C31" s="87"/>
      <c r="D31" s="88"/>
      <c r="E31" s="88"/>
      <c r="F31" s="89"/>
      <c r="G31" s="88"/>
      <c r="H31" s="37"/>
      <c r="I31" s="40"/>
      <c r="J31" s="40"/>
      <c r="K31" s="40"/>
      <c r="L31" s="40"/>
      <c r="M31" s="40"/>
      <c r="N31" s="40"/>
      <c r="O31" s="40"/>
      <c r="P31" s="40"/>
      <c r="Q31" s="40"/>
      <c r="R31" s="36"/>
      <c r="S31" s="40"/>
      <c r="T31" s="40"/>
      <c r="U31" s="40"/>
      <c r="V31" s="40"/>
      <c r="W31" s="40"/>
      <c r="X31" s="41"/>
      <c r="Y31" s="41"/>
      <c r="Z31" s="41"/>
      <c r="AA31" s="41"/>
      <c r="AB31" s="41"/>
      <c r="AC31" s="41"/>
    </row>
    <row r="32" spans="1:29" s="27" customFormat="1" ht="0.5" hidden="1" customHeight="1" x14ac:dyDescent="0.35">
      <c r="A32" s="42"/>
      <c r="B32" s="39"/>
      <c r="C32" s="87"/>
      <c r="D32" s="88"/>
      <c r="E32" s="88"/>
      <c r="F32" s="89"/>
      <c r="G32" s="88"/>
      <c r="H32" s="37"/>
      <c r="I32" s="40"/>
      <c r="J32" s="40"/>
      <c r="K32" s="40"/>
      <c r="L32" s="40"/>
      <c r="M32" s="40"/>
      <c r="N32" s="40"/>
      <c r="O32" s="40"/>
      <c r="P32" s="40"/>
      <c r="Q32" s="40"/>
      <c r="R32" s="36"/>
      <c r="S32" s="40"/>
      <c r="T32" s="40"/>
      <c r="U32" s="40"/>
      <c r="V32" s="40"/>
      <c r="W32" s="40"/>
      <c r="X32" s="41"/>
      <c r="Y32" s="41"/>
      <c r="Z32" s="41"/>
      <c r="AA32" s="41"/>
      <c r="AB32" s="41"/>
      <c r="AC32" s="41"/>
    </row>
    <row r="33" spans="1:29" s="27" customFormat="1" ht="36.5" customHeight="1" x14ac:dyDescent="0.35">
      <c r="A33" s="287">
        <v>7</v>
      </c>
      <c r="B33" s="232" t="s">
        <v>132</v>
      </c>
      <c r="C33" s="245"/>
      <c r="D33" s="310"/>
      <c r="E33" s="244" t="s">
        <v>121</v>
      </c>
      <c r="F33" s="296">
        <v>7</v>
      </c>
      <c r="G33" s="244" t="s">
        <v>113</v>
      </c>
      <c r="H33" s="32" t="s">
        <v>40</v>
      </c>
      <c r="I33" s="33">
        <v>45836</v>
      </c>
      <c r="J33" s="33">
        <v>45794</v>
      </c>
      <c r="K33" s="33">
        <f>J33+3</f>
        <v>45797</v>
      </c>
      <c r="L33" s="33">
        <f>K33+30+1</f>
        <v>45828</v>
      </c>
      <c r="M33" s="33">
        <f>L33+15</f>
        <v>45843</v>
      </c>
      <c r="N33" s="33">
        <f>M33+12</f>
        <v>45855</v>
      </c>
      <c r="O33" s="33">
        <f>N33+15+1</f>
        <v>45871</v>
      </c>
      <c r="P33" s="33">
        <f>O33+7</f>
        <v>45878</v>
      </c>
      <c r="Q33" s="33">
        <f>P33+12+1</f>
        <v>45891</v>
      </c>
      <c r="R33" s="34"/>
      <c r="S33" s="33">
        <f>+Q33+7+1</f>
        <v>45899</v>
      </c>
      <c r="T33" s="33">
        <f>S33+10</f>
        <v>45909</v>
      </c>
      <c r="U33" s="33">
        <f>T33+3</f>
        <v>45912</v>
      </c>
      <c r="V33" s="33">
        <f>U33+3</f>
        <v>45915</v>
      </c>
      <c r="W33" s="33">
        <f>V33+1</f>
        <v>45916</v>
      </c>
      <c r="X33" s="33">
        <f>V33+30</f>
        <v>45945</v>
      </c>
      <c r="Y33" s="35">
        <f>X33+10</f>
        <v>45955</v>
      </c>
      <c r="Z33" s="35">
        <f>Y33+4</f>
        <v>45959</v>
      </c>
      <c r="AA33" s="35">
        <f>Z33+3</f>
        <v>45962</v>
      </c>
      <c r="AB33" s="35">
        <f>AA33+14</f>
        <v>45976</v>
      </c>
      <c r="AC33" s="35">
        <f>AB33+90</f>
        <v>46066</v>
      </c>
    </row>
    <row r="34" spans="1:29" s="27" customFormat="1" ht="18.5" customHeight="1" x14ac:dyDescent="0.35">
      <c r="A34" s="288"/>
      <c r="B34" s="232"/>
      <c r="C34" s="246"/>
      <c r="D34" s="311"/>
      <c r="E34" s="244"/>
      <c r="F34" s="297"/>
      <c r="G34" s="244"/>
      <c r="H34" s="37" t="s">
        <v>41</v>
      </c>
      <c r="I34" s="40"/>
      <c r="J34" s="40"/>
      <c r="K34" s="40"/>
      <c r="L34" s="40"/>
      <c r="M34" s="40"/>
      <c r="N34" s="40"/>
      <c r="O34" s="40"/>
      <c r="P34" s="40"/>
      <c r="Q34" s="40"/>
      <c r="R34" s="36"/>
      <c r="S34" s="40"/>
      <c r="T34" s="40"/>
      <c r="U34" s="40"/>
      <c r="V34" s="40"/>
      <c r="W34" s="40"/>
      <c r="X34" s="41"/>
      <c r="Y34" s="41"/>
      <c r="Z34" s="41"/>
      <c r="AA34" s="41"/>
      <c r="AB34" s="41"/>
      <c r="AC34" s="41"/>
    </row>
    <row r="35" spans="1:29" s="27" customFormat="1" ht="28" customHeight="1" x14ac:dyDescent="0.35">
      <c r="A35" s="287">
        <v>8</v>
      </c>
      <c r="B35" s="233" t="s">
        <v>179</v>
      </c>
      <c r="C35" s="245"/>
      <c r="D35" s="245"/>
      <c r="E35" s="244" t="s">
        <v>121</v>
      </c>
      <c r="F35" s="296">
        <v>8</v>
      </c>
      <c r="G35" s="244" t="s">
        <v>172</v>
      </c>
      <c r="H35" s="32" t="s">
        <v>40</v>
      </c>
      <c r="I35" s="33">
        <v>45754</v>
      </c>
      <c r="J35" s="33">
        <v>45757</v>
      </c>
      <c r="K35" s="33">
        <f>J35+3</f>
        <v>45760</v>
      </c>
      <c r="L35" s="33">
        <f>K35+30+1</f>
        <v>45791</v>
      </c>
      <c r="M35" s="33">
        <f>L35+15</f>
        <v>45806</v>
      </c>
      <c r="N35" s="33">
        <f>M35+12</f>
        <v>45818</v>
      </c>
      <c r="O35" s="33">
        <f>N35+15+1</f>
        <v>45834</v>
      </c>
      <c r="P35" s="33">
        <f>O35+7</f>
        <v>45841</v>
      </c>
      <c r="Q35" s="33">
        <f>P35+12+1</f>
        <v>45854</v>
      </c>
      <c r="R35" s="34"/>
      <c r="S35" s="33">
        <f>+Q35+7+1</f>
        <v>45862</v>
      </c>
      <c r="T35" s="33">
        <f>S35+10</f>
        <v>45872</v>
      </c>
      <c r="U35" s="33">
        <f>T35+3</f>
        <v>45875</v>
      </c>
      <c r="V35" s="33">
        <f>U35+3</f>
        <v>45878</v>
      </c>
      <c r="W35" s="33">
        <f>V35+1</f>
        <v>45879</v>
      </c>
      <c r="X35" s="33">
        <f>V35+30</f>
        <v>45908</v>
      </c>
      <c r="Y35" s="35">
        <f>X35+10</f>
        <v>45918</v>
      </c>
      <c r="Z35" s="35">
        <f>Y35+4</f>
        <v>45922</v>
      </c>
      <c r="AA35" s="35">
        <f>Z35+3</f>
        <v>45925</v>
      </c>
      <c r="AB35" s="35">
        <f>AA35+14</f>
        <v>45939</v>
      </c>
      <c r="AC35" s="35">
        <f>AB35+90</f>
        <v>46029</v>
      </c>
    </row>
    <row r="36" spans="1:29" s="27" customFormat="1" ht="24" customHeight="1" x14ac:dyDescent="0.35">
      <c r="A36" s="288"/>
      <c r="B36" s="234"/>
      <c r="C36" s="246"/>
      <c r="D36" s="246"/>
      <c r="E36" s="244"/>
      <c r="F36" s="297"/>
      <c r="G36" s="244"/>
      <c r="H36" s="37" t="s">
        <v>41</v>
      </c>
      <c r="I36" s="40"/>
      <c r="J36" s="40"/>
      <c r="K36" s="40"/>
      <c r="L36" s="40"/>
      <c r="M36" s="40"/>
      <c r="N36" s="40"/>
      <c r="O36" s="40"/>
      <c r="P36" s="40"/>
      <c r="Q36" s="40"/>
      <c r="R36" s="36"/>
      <c r="S36" s="40"/>
      <c r="T36" s="40"/>
      <c r="U36" s="40"/>
      <c r="V36" s="40"/>
      <c r="W36" s="40"/>
      <c r="X36" s="41"/>
      <c r="Y36" s="41"/>
      <c r="Z36" s="41"/>
      <c r="AA36" s="41"/>
      <c r="AB36" s="41"/>
      <c r="AC36" s="41"/>
    </row>
    <row r="37" spans="1:29" s="27" customFormat="1" ht="28" customHeight="1" x14ac:dyDescent="0.35">
      <c r="A37" s="287">
        <v>9</v>
      </c>
      <c r="B37" s="233" t="s">
        <v>182</v>
      </c>
      <c r="C37" s="245"/>
      <c r="D37" s="245"/>
      <c r="E37" s="244" t="s">
        <v>121</v>
      </c>
      <c r="F37" s="296">
        <v>9</v>
      </c>
      <c r="G37" s="244" t="s">
        <v>172</v>
      </c>
      <c r="H37" s="32" t="s">
        <v>40</v>
      </c>
      <c r="I37" s="33">
        <v>45757</v>
      </c>
      <c r="J37" s="33">
        <v>45761</v>
      </c>
      <c r="K37" s="33">
        <f>J37+3</f>
        <v>45764</v>
      </c>
      <c r="L37" s="33">
        <f>K37+30+1</f>
        <v>45795</v>
      </c>
      <c r="M37" s="33">
        <f>L37+15</f>
        <v>45810</v>
      </c>
      <c r="N37" s="33">
        <f>M37+12</f>
        <v>45822</v>
      </c>
      <c r="O37" s="33">
        <f>N37+15+1</f>
        <v>45838</v>
      </c>
      <c r="P37" s="33">
        <f>O37+7</f>
        <v>45845</v>
      </c>
      <c r="Q37" s="33">
        <f>P37+12+1</f>
        <v>45858</v>
      </c>
      <c r="R37" s="34"/>
      <c r="S37" s="33">
        <f>+Q37+7+1</f>
        <v>45866</v>
      </c>
      <c r="T37" s="33">
        <f>S37+10</f>
        <v>45876</v>
      </c>
      <c r="U37" s="33">
        <f>T37+3</f>
        <v>45879</v>
      </c>
      <c r="V37" s="33">
        <f>U37+3</f>
        <v>45882</v>
      </c>
      <c r="W37" s="33">
        <f>V37+1</f>
        <v>45883</v>
      </c>
      <c r="X37" s="33">
        <f>V37+30</f>
        <v>45912</v>
      </c>
      <c r="Y37" s="35">
        <f>X37+10</f>
        <v>45922</v>
      </c>
      <c r="Z37" s="35">
        <f>Y37+4</f>
        <v>45926</v>
      </c>
      <c r="AA37" s="35">
        <f>Z37+3</f>
        <v>45929</v>
      </c>
      <c r="AB37" s="35">
        <f>AA37+14</f>
        <v>45943</v>
      </c>
      <c r="AC37" s="35">
        <f>AB37+90</f>
        <v>46033</v>
      </c>
    </row>
    <row r="38" spans="1:29" s="27" customFormat="1" ht="24.5" customHeight="1" x14ac:dyDescent="0.35">
      <c r="A38" s="288"/>
      <c r="B38" s="234" t="s">
        <v>181</v>
      </c>
      <c r="C38" s="246"/>
      <c r="D38" s="246"/>
      <c r="E38" s="244"/>
      <c r="F38" s="297"/>
      <c r="G38" s="244"/>
      <c r="H38" s="37" t="s">
        <v>41</v>
      </c>
      <c r="I38" s="40"/>
      <c r="J38" s="40"/>
      <c r="K38" s="40"/>
      <c r="L38" s="40"/>
      <c r="M38" s="40"/>
      <c r="N38" s="40"/>
      <c r="O38" s="40"/>
      <c r="P38" s="40"/>
      <c r="Q38" s="40"/>
      <c r="R38" s="36"/>
      <c r="S38" s="40"/>
      <c r="T38" s="40"/>
      <c r="U38" s="40"/>
      <c r="V38" s="40"/>
      <c r="W38" s="40"/>
      <c r="X38" s="41"/>
      <c r="Y38" s="41"/>
      <c r="Z38" s="41"/>
      <c r="AA38" s="41"/>
      <c r="AB38" s="41"/>
      <c r="AC38" s="41"/>
    </row>
    <row r="39" spans="1:29" s="27" customFormat="1" ht="39" customHeight="1" x14ac:dyDescent="0.35">
      <c r="A39" s="287">
        <v>10</v>
      </c>
      <c r="B39" s="233" t="s">
        <v>184</v>
      </c>
      <c r="C39" s="245"/>
      <c r="D39" s="245"/>
      <c r="E39" s="244" t="s">
        <v>121</v>
      </c>
      <c r="F39" s="296">
        <v>10</v>
      </c>
      <c r="G39" s="244" t="s">
        <v>113</v>
      </c>
      <c r="H39" s="32" t="s">
        <v>40</v>
      </c>
      <c r="I39" s="33">
        <v>45757</v>
      </c>
      <c r="J39" s="33">
        <v>45761</v>
      </c>
      <c r="K39" s="33">
        <f>J39+3</f>
        <v>45764</v>
      </c>
      <c r="L39" s="33">
        <f>K39+30+1</f>
        <v>45795</v>
      </c>
      <c r="M39" s="33">
        <f>L39+15</f>
        <v>45810</v>
      </c>
      <c r="N39" s="33">
        <f>M39+12</f>
        <v>45822</v>
      </c>
      <c r="O39" s="33">
        <f>N39+15+1</f>
        <v>45838</v>
      </c>
      <c r="P39" s="33">
        <f>O39+7</f>
        <v>45845</v>
      </c>
      <c r="Q39" s="33">
        <f>P39+12+1</f>
        <v>45858</v>
      </c>
      <c r="R39" s="34"/>
      <c r="S39" s="33">
        <f>+Q39+7+1</f>
        <v>45866</v>
      </c>
      <c r="T39" s="33">
        <f>S39+10</f>
        <v>45876</v>
      </c>
      <c r="U39" s="33">
        <f>T39+3</f>
        <v>45879</v>
      </c>
      <c r="V39" s="33">
        <f>U39+3</f>
        <v>45882</v>
      </c>
      <c r="W39" s="33">
        <f>V39+1</f>
        <v>45883</v>
      </c>
      <c r="X39" s="33">
        <f>V39+30</f>
        <v>45912</v>
      </c>
      <c r="Y39" s="35">
        <f>X39+10</f>
        <v>45922</v>
      </c>
      <c r="Z39" s="35">
        <f>Y39+4</f>
        <v>45926</v>
      </c>
      <c r="AA39" s="35">
        <f>Z39+3</f>
        <v>45929</v>
      </c>
      <c r="AB39" s="35">
        <f>AA39+14</f>
        <v>45943</v>
      </c>
      <c r="AC39" s="35">
        <f>AB39+90</f>
        <v>46033</v>
      </c>
    </row>
    <row r="40" spans="1:29" s="27" customFormat="1" ht="29.5" customHeight="1" x14ac:dyDescent="0.35">
      <c r="A40" s="288"/>
      <c r="B40" s="234"/>
      <c r="C40" s="246"/>
      <c r="D40" s="246"/>
      <c r="E40" s="244"/>
      <c r="F40" s="297"/>
      <c r="G40" s="244"/>
      <c r="H40" s="37" t="s">
        <v>41</v>
      </c>
      <c r="I40" s="40"/>
      <c r="J40" s="40"/>
      <c r="K40" s="40"/>
      <c r="L40" s="40"/>
      <c r="M40" s="40"/>
      <c r="N40" s="40"/>
      <c r="O40" s="40"/>
      <c r="P40" s="40"/>
      <c r="Q40" s="40"/>
      <c r="R40" s="36"/>
      <c r="S40" s="40"/>
      <c r="T40" s="40"/>
      <c r="U40" s="40"/>
      <c r="V40" s="40"/>
      <c r="W40" s="40"/>
      <c r="X40" s="41"/>
      <c r="Y40" s="41"/>
      <c r="Z40" s="41"/>
      <c r="AA40" s="41"/>
      <c r="AB40" s="41"/>
      <c r="AC40" s="41"/>
    </row>
    <row r="41" spans="1:29" s="27" customFormat="1" ht="19.5" customHeight="1" x14ac:dyDescent="0.35">
      <c r="A41" s="267" t="s">
        <v>42</v>
      </c>
      <c r="B41" s="267"/>
      <c r="C41" s="90"/>
      <c r="D41" s="91"/>
      <c r="E41" s="92"/>
      <c r="F41" s="92"/>
      <c r="G41" s="92"/>
      <c r="H41" s="43"/>
      <c r="I41" s="43"/>
      <c r="J41" s="43"/>
      <c r="K41" s="43"/>
      <c r="L41" s="43"/>
      <c r="M41" s="43"/>
      <c r="N41" s="43"/>
      <c r="O41" s="43"/>
      <c r="P41" s="43"/>
      <c r="Q41" s="43"/>
      <c r="R41" s="44" t="e">
        <f>SUM(#REF!)</f>
        <v>#REF!</v>
      </c>
      <c r="S41" s="43"/>
      <c r="T41" s="43"/>
      <c r="U41" s="43"/>
      <c r="V41" s="43"/>
      <c r="W41" s="43"/>
      <c r="X41" s="43"/>
      <c r="Y41" s="43"/>
      <c r="Z41" s="43"/>
      <c r="AA41" s="43"/>
      <c r="AB41" s="43"/>
      <c r="AC41" s="43"/>
    </row>
    <row r="42" spans="1:29" ht="16" thickBot="1" x14ac:dyDescent="0.4">
      <c r="A42" s="45"/>
      <c r="B42" s="45"/>
      <c r="C42" s="45"/>
      <c r="D42" s="45"/>
      <c r="E42" s="45"/>
      <c r="F42" s="45"/>
      <c r="G42" s="45"/>
      <c r="H42" s="45"/>
      <c r="I42" s="45"/>
      <c r="J42" s="45"/>
      <c r="K42" s="45"/>
      <c r="L42" s="45"/>
      <c r="M42" s="45"/>
      <c r="N42" s="45"/>
      <c r="O42" s="45"/>
      <c r="P42" s="45"/>
      <c r="Q42" s="45"/>
      <c r="R42" s="46"/>
      <c r="S42" s="45"/>
      <c r="T42" s="45"/>
      <c r="U42" s="45"/>
      <c r="V42" s="45"/>
      <c r="W42" s="45"/>
      <c r="X42" s="45"/>
      <c r="Y42" s="45"/>
      <c r="Z42" s="45"/>
      <c r="AA42" s="45"/>
      <c r="AB42" s="45"/>
      <c r="AC42" s="45"/>
    </row>
    <row r="43" spans="1:29" ht="16" thickBot="1" x14ac:dyDescent="0.4">
      <c r="A43" s="45"/>
      <c r="B43" s="258" t="s">
        <v>101</v>
      </c>
      <c r="C43" s="259"/>
      <c r="D43" s="259"/>
      <c r="E43" s="259"/>
      <c r="F43" s="260"/>
      <c r="G43" s="45"/>
      <c r="H43" s="45"/>
      <c r="I43" s="45"/>
      <c r="J43" s="45"/>
      <c r="K43" s="45"/>
      <c r="L43" s="45"/>
      <c r="M43" s="45"/>
      <c r="N43" s="45"/>
      <c r="O43" s="45"/>
      <c r="P43" s="45"/>
      <c r="Q43" s="45"/>
      <c r="R43" s="45"/>
      <c r="S43" s="45"/>
      <c r="T43" s="45"/>
      <c r="U43" s="45"/>
      <c r="V43" s="47"/>
      <c r="W43" s="48"/>
      <c r="X43" s="45"/>
      <c r="Y43" s="45"/>
      <c r="Z43" s="45"/>
      <c r="AA43" s="45"/>
      <c r="AB43" s="45"/>
      <c r="AC43" s="45"/>
    </row>
    <row r="44" spans="1:29" ht="6" customHeight="1" thickBot="1" x14ac:dyDescent="0.4">
      <c r="A44" s="45"/>
      <c r="B44" s="49"/>
      <c r="C44" s="50"/>
      <c r="D44" s="50"/>
      <c r="E44" s="50"/>
      <c r="F44" s="50"/>
      <c r="G44" s="45"/>
      <c r="H44" s="45"/>
      <c r="I44" s="45"/>
      <c r="J44" s="45"/>
      <c r="K44" s="45"/>
      <c r="L44" s="45"/>
      <c r="M44" s="45"/>
      <c r="N44" s="45"/>
      <c r="O44" s="45"/>
      <c r="P44" s="45"/>
      <c r="Q44" s="45"/>
      <c r="R44" s="45"/>
      <c r="S44" s="45"/>
      <c r="T44" s="45"/>
      <c r="U44" s="45"/>
      <c r="V44" s="45"/>
      <c r="W44" s="45"/>
      <c r="X44" s="45"/>
      <c r="Y44" s="45"/>
      <c r="Z44" s="45"/>
      <c r="AA44" s="45"/>
      <c r="AB44" s="45"/>
      <c r="AC44" s="45"/>
    </row>
    <row r="45" spans="1:29" ht="40" customHeight="1" thickBot="1" x14ac:dyDescent="0.4">
      <c r="A45" s="45"/>
      <c r="B45" s="257" t="s">
        <v>45</v>
      </c>
      <c r="C45" s="257"/>
      <c r="D45" s="289" t="s">
        <v>46</v>
      </c>
      <c r="E45" s="290"/>
      <c r="F45" s="290"/>
      <c r="G45" s="290"/>
      <c r="H45" s="291"/>
      <c r="I45" s="45"/>
      <c r="J45" s="292" t="s">
        <v>47</v>
      </c>
      <c r="K45" s="293"/>
      <c r="L45" s="283" t="s">
        <v>48</v>
      </c>
      <c r="M45" s="284"/>
      <c r="N45" s="285"/>
      <c r="O45" s="45"/>
      <c r="P45" s="261" t="s">
        <v>15</v>
      </c>
      <c r="Q45" s="262"/>
      <c r="R45" s="262"/>
      <c r="S45" s="262"/>
      <c r="T45" s="263"/>
      <c r="U45" s="45"/>
      <c r="V45" s="45"/>
      <c r="W45" s="45"/>
      <c r="X45" s="45"/>
      <c r="Y45" s="45"/>
      <c r="Z45" s="45"/>
      <c r="AA45" s="45"/>
      <c r="AB45" s="45"/>
      <c r="AC45" s="45"/>
    </row>
    <row r="46" spans="1:29" ht="40" customHeight="1" thickBot="1" x14ac:dyDescent="0.4">
      <c r="A46" s="45"/>
      <c r="B46" s="257" t="s">
        <v>49</v>
      </c>
      <c r="C46" s="257"/>
      <c r="D46" s="51">
        <v>1</v>
      </c>
      <c r="E46" s="51" t="s">
        <v>39</v>
      </c>
      <c r="F46" s="273" t="s">
        <v>50</v>
      </c>
      <c r="G46" s="274"/>
      <c r="H46" s="275"/>
      <c r="I46" s="45"/>
      <c r="J46" s="268">
        <v>1</v>
      </c>
      <c r="K46" s="269"/>
      <c r="L46" s="270" t="s">
        <v>102</v>
      </c>
      <c r="M46" s="270"/>
      <c r="N46" s="271"/>
      <c r="O46" s="45"/>
      <c r="P46" s="52">
        <v>1</v>
      </c>
      <c r="Q46" s="52" t="s">
        <v>52</v>
      </c>
      <c r="R46" s="250" t="s">
        <v>103</v>
      </c>
      <c r="S46" s="250"/>
      <c r="T46" s="251"/>
      <c r="U46" s="45"/>
      <c r="V46" s="45"/>
      <c r="W46" s="45"/>
      <c r="X46" s="45"/>
      <c r="Y46" s="45"/>
      <c r="Z46" s="45"/>
      <c r="AA46" s="45"/>
      <c r="AB46" s="45"/>
      <c r="AC46" s="45"/>
    </row>
    <row r="47" spans="1:29" ht="40" customHeight="1" thickBot="1" x14ac:dyDescent="0.4">
      <c r="A47" s="45"/>
      <c r="B47" s="257" t="s">
        <v>54</v>
      </c>
      <c r="C47" s="257"/>
      <c r="D47" s="53">
        <v>2</v>
      </c>
      <c r="E47" s="53" t="s">
        <v>71</v>
      </c>
      <c r="F47" s="264" t="s">
        <v>72</v>
      </c>
      <c r="G47" s="265"/>
      <c r="H47" s="266"/>
      <c r="I47" s="45"/>
      <c r="J47" s="268">
        <v>2</v>
      </c>
      <c r="K47" s="272"/>
      <c r="L47" s="252" t="s">
        <v>104</v>
      </c>
      <c r="M47" s="253"/>
      <c r="N47" s="254"/>
      <c r="O47" s="45"/>
      <c r="P47" s="54">
        <v>2</v>
      </c>
      <c r="Q47" s="54" t="s">
        <v>58</v>
      </c>
      <c r="R47" s="255" t="s">
        <v>59</v>
      </c>
      <c r="S47" s="255"/>
      <c r="T47" s="256"/>
      <c r="U47" s="45"/>
      <c r="V47" s="45"/>
      <c r="W47" s="45"/>
      <c r="X47" s="45"/>
      <c r="Y47" s="45"/>
      <c r="Z47" s="45"/>
      <c r="AA47" s="45"/>
      <c r="AB47" s="45"/>
      <c r="AC47" s="45"/>
    </row>
    <row r="48" spans="1:29" ht="40" customHeight="1" thickBot="1" x14ac:dyDescent="0.4">
      <c r="A48" s="45"/>
      <c r="B48" s="257" t="s">
        <v>60</v>
      </c>
      <c r="C48" s="257"/>
      <c r="D48" s="55">
        <v>3</v>
      </c>
      <c r="E48" s="56" t="s">
        <v>105</v>
      </c>
      <c r="F48" s="280" t="s">
        <v>106</v>
      </c>
      <c r="G48" s="281"/>
      <c r="H48" s="282"/>
      <c r="I48" s="45"/>
      <c r="J48" s="268">
        <v>3</v>
      </c>
      <c r="K48" s="272"/>
      <c r="L48" s="252" t="s">
        <v>107</v>
      </c>
      <c r="M48" s="253"/>
      <c r="N48" s="254"/>
      <c r="O48" s="45"/>
      <c r="P48" s="57">
        <v>3</v>
      </c>
      <c r="Q48" s="57" t="s">
        <v>64</v>
      </c>
      <c r="R48" s="242" t="s">
        <v>108</v>
      </c>
      <c r="S48" s="242"/>
      <c r="T48" s="243"/>
      <c r="U48" s="45"/>
      <c r="V48" s="45"/>
      <c r="W48" s="45"/>
      <c r="X48" s="45"/>
      <c r="Y48" s="45"/>
      <c r="Z48" s="45"/>
      <c r="AA48" s="45"/>
      <c r="AB48" s="45"/>
      <c r="AC48" s="45"/>
    </row>
    <row r="49" spans="1:29" ht="40" customHeight="1" thickBot="1" x14ac:dyDescent="0.4">
      <c r="A49" s="45"/>
      <c r="B49" s="257" t="s">
        <v>66</v>
      </c>
      <c r="C49" s="257"/>
      <c r="D49" s="45"/>
      <c r="E49" s="45"/>
      <c r="F49" s="45"/>
      <c r="G49" s="45"/>
      <c r="H49" s="45"/>
      <c r="I49" s="45"/>
      <c r="J49" s="268">
        <v>4</v>
      </c>
      <c r="K49" s="272"/>
      <c r="L49" s="252" t="s">
        <v>109</v>
      </c>
      <c r="M49" s="253"/>
      <c r="N49" s="254"/>
      <c r="O49" s="45"/>
      <c r="P49" s="57">
        <v>4</v>
      </c>
      <c r="Q49" s="57" t="s">
        <v>121</v>
      </c>
      <c r="R49" s="242" t="s">
        <v>134</v>
      </c>
      <c r="S49" s="242"/>
      <c r="T49" s="243"/>
      <c r="U49" s="45"/>
      <c r="V49" s="45"/>
      <c r="W49" s="45"/>
      <c r="X49" s="45"/>
      <c r="Y49" s="45"/>
      <c r="Z49" s="45"/>
      <c r="AA49" s="45"/>
      <c r="AB49" s="45"/>
      <c r="AC49" s="45"/>
    </row>
    <row r="50" spans="1:29" ht="40" customHeight="1" thickBot="1" x14ac:dyDescent="0.4">
      <c r="A50" s="45"/>
      <c r="B50" s="257" t="s">
        <v>110</v>
      </c>
      <c r="C50" s="257"/>
      <c r="D50" s="277" t="s">
        <v>46</v>
      </c>
      <c r="E50" s="278"/>
      <c r="F50" s="278"/>
      <c r="G50" s="278"/>
      <c r="H50" s="279"/>
      <c r="I50" s="45"/>
      <c r="J50" s="268">
        <v>5</v>
      </c>
      <c r="K50" s="272"/>
      <c r="L50" s="252" t="s">
        <v>111</v>
      </c>
      <c r="M50" s="253"/>
      <c r="N50" s="254"/>
      <c r="O50" s="45"/>
      <c r="P50" s="45"/>
      <c r="Q50" s="45"/>
      <c r="R50" s="45"/>
      <c r="S50" s="45"/>
      <c r="T50" s="45"/>
      <c r="U50" s="45"/>
      <c r="V50" s="45"/>
      <c r="W50" s="45"/>
      <c r="X50" s="45"/>
      <c r="Y50" s="45"/>
      <c r="Z50" s="45"/>
      <c r="AA50" s="45"/>
      <c r="AB50" s="45"/>
      <c r="AC50" s="45"/>
    </row>
    <row r="51" spans="1:29" ht="40" customHeight="1" thickBot="1" x14ac:dyDescent="0.4">
      <c r="A51" s="45"/>
      <c r="B51" s="58" t="s">
        <v>112</v>
      </c>
      <c r="C51" s="58"/>
      <c r="D51" s="157">
        <v>1</v>
      </c>
      <c r="E51" s="157" t="s">
        <v>113</v>
      </c>
      <c r="F51" s="276" t="s">
        <v>114</v>
      </c>
      <c r="G51" s="276"/>
      <c r="H51" s="276"/>
      <c r="I51" s="45"/>
      <c r="J51" s="268">
        <v>6</v>
      </c>
      <c r="K51" s="272"/>
      <c r="L51" s="252" t="s">
        <v>115</v>
      </c>
      <c r="M51" s="253"/>
      <c r="N51" s="254"/>
      <c r="O51" s="45"/>
      <c r="P51" s="45"/>
      <c r="Q51" s="45"/>
      <c r="R51" s="45"/>
      <c r="S51" s="45"/>
      <c r="T51" s="45"/>
      <c r="U51" s="45"/>
      <c r="V51" s="45"/>
      <c r="W51" s="45"/>
      <c r="X51" s="45"/>
      <c r="Y51" s="45"/>
      <c r="Z51" s="45"/>
      <c r="AA51" s="45"/>
      <c r="AB51" s="45"/>
      <c r="AC51" s="45"/>
    </row>
    <row r="52" spans="1:29" ht="40" customHeight="1" x14ac:dyDescent="0.35">
      <c r="D52" s="157">
        <v>2</v>
      </c>
      <c r="E52" s="157" t="s">
        <v>171</v>
      </c>
      <c r="F52" s="276" t="s">
        <v>173</v>
      </c>
      <c r="G52" s="276"/>
      <c r="H52" s="276"/>
    </row>
    <row r="53" spans="1:29" ht="37.5" customHeight="1" x14ac:dyDescent="0.35">
      <c r="D53" s="157">
        <v>3</v>
      </c>
      <c r="E53" s="157" t="s">
        <v>172</v>
      </c>
      <c r="F53" s="276" t="s">
        <v>175</v>
      </c>
      <c r="G53" s="276"/>
      <c r="H53" s="276"/>
    </row>
    <row r="54" spans="1:29" x14ac:dyDescent="0.35">
      <c r="D54" s="158"/>
      <c r="E54" s="158"/>
      <c r="F54" s="158"/>
      <c r="G54" s="158"/>
      <c r="H54" s="158"/>
    </row>
  </sheetData>
  <mergeCells count="135">
    <mergeCell ref="D39:D40"/>
    <mergeCell ref="E39:E40"/>
    <mergeCell ref="F39:F40"/>
    <mergeCell ref="G39:G40"/>
    <mergeCell ref="B33:B34"/>
    <mergeCell ref="A33:A34"/>
    <mergeCell ref="C33:C34"/>
    <mergeCell ref="D33:D34"/>
    <mergeCell ref="E33:E34"/>
    <mergeCell ref="F33:F34"/>
    <mergeCell ref="G33:G34"/>
    <mergeCell ref="C13:O13"/>
    <mergeCell ref="F27:F28"/>
    <mergeCell ref="G27:G28"/>
    <mergeCell ref="A23:A24"/>
    <mergeCell ref="B14:G14"/>
    <mergeCell ref="F19:F20"/>
    <mergeCell ref="G19:G20"/>
    <mergeCell ref="A21:A22"/>
    <mergeCell ref="E17:E18"/>
    <mergeCell ref="A19:A20"/>
    <mergeCell ref="B19:B20"/>
    <mergeCell ref="C19:C20"/>
    <mergeCell ref="D19:D20"/>
    <mergeCell ref="E19:E20"/>
    <mergeCell ref="G21:G22"/>
    <mergeCell ref="B21:B22"/>
    <mergeCell ref="C21:C22"/>
    <mergeCell ref="D21:D22"/>
    <mergeCell ref="E21:E22"/>
    <mergeCell ref="F21:F22"/>
    <mergeCell ref="A25:A26"/>
    <mergeCell ref="D27:D28"/>
    <mergeCell ref="E27:E28"/>
    <mergeCell ref="B8:C8"/>
    <mergeCell ref="B9:C9"/>
    <mergeCell ref="B10:C10"/>
    <mergeCell ref="B11:C11"/>
    <mergeCell ref="B12:C12"/>
    <mergeCell ref="D8:O8"/>
    <mergeCell ref="D9:O9"/>
    <mergeCell ref="D10:O10"/>
    <mergeCell ref="D11:O11"/>
    <mergeCell ref="D12:O12"/>
    <mergeCell ref="B45:C45"/>
    <mergeCell ref="D45:H45"/>
    <mergeCell ref="J45:K45"/>
    <mergeCell ref="A27:A28"/>
    <mergeCell ref="C35:C36"/>
    <mergeCell ref="D35:D36"/>
    <mergeCell ref="E35:E36"/>
    <mergeCell ref="F35:F36"/>
    <mergeCell ref="G35:G36"/>
    <mergeCell ref="A37:A38"/>
    <mergeCell ref="D37:D38"/>
    <mergeCell ref="E37:E38"/>
    <mergeCell ref="F37:F38"/>
    <mergeCell ref="G37:G38"/>
    <mergeCell ref="C29:C30"/>
    <mergeCell ref="B29:B30"/>
    <mergeCell ref="A29:A30"/>
    <mergeCell ref="D29:D30"/>
    <mergeCell ref="E29:E30"/>
    <mergeCell ref="F29:F30"/>
    <mergeCell ref="G29:G30"/>
    <mergeCell ref="B39:B40"/>
    <mergeCell ref="A39:A40"/>
    <mergeCell ref="C39:C40"/>
    <mergeCell ref="L45:N45"/>
    <mergeCell ref="AB16:AC16"/>
    <mergeCell ref="F17:F18"/>
    <mergeCell ref="G17:G18"/>
    <mergeCell ref="I17:I18"/>
    <mergeCell ref="W17:W18"/>
    <mergeCell ref="U16:AA16"/>
    <mergeCell ref="AB17:AB18"/>
    <mergeCell ref="AC17:AC18"/>
    <mergeCell ref="N16:T16"/>
    <mergeCell ref="A16:G16"/>
    <mergeCell ref="H16:H18"/>
    <mergeCell ref="I16:M16"/>
    <mergeCell ref="A17:A18"/>
    <mergeCell ref="B17:B18"/>
    <mergeCell ref="C17:C18"/>
    <mergeCell ref="D17:D18"/>
    <mergeCell ref="G25:G26"/>
    <mergeCell ref="B27:B28"/>
    <mergeCell ref="C27:C28"/>
    <mergeCell ref="B37:B38"/>
    <mergeCell ref="C37:C38"/>
    <mergeCell ref="B35:B36"/>
    <mergeCell ref="A35:A36"/>
    <mergeCell ref="B49:C49"/>
    <mergeCell ref="J49:K49"/>
    <mergeCell ref="B46:C46"/>
    <mergeCell ref="F46:H46"/>
    <mergeCell ref="F52:H52"/>
    <mergeCell ref="F53:H53"/>
    <mergeCell ref="L51:N51"/>
    <mergeCell ref="L49:N49"/>
    <mergeCell ref="L48:N48"/>
    <mergeCell ref="B50:C50"/>
    <mergeCell ref="D50:H50"/>
    <mergeCell ref="J50:K50"/>
    <mergeCell ref="L50:N50"/>
    <mergeCell ref="F51:H51"/>
    <mergeCell ref="J51:K51"/>
    <mergeCell ref="B48:C48"/>
    <mergeCell ref="F48:H48"/>
    <mergeCell ref="J48:K48"/>
    <mergeCell ref="J47:K47"/>
    <mergeCell ref="B6:O6"/>
    <mergeCell ref="R49:T49"/>
    <mergeCell ref="G23:G24"/>
    <mergeCell ref="B23:B24"/>
    <mergeCell ref="C23:C24"/>
    <mergeCell ref="D23:D24"/>
    <mergeCell ref="E23:E24"/>
    <mergeCell ref="F23:F24"/>
    <mergeCell ref="C25:C26"/>
    <mergeCell ref="D25:D26"/>
    <mergeCell ref="E25:E26"/>
    <mergeCell ref="R48:T48"/>
    <mergeCell ref="R46:T46"/>
    <mergeCell ref="L47:N47"/>
    <mergeCell ref="R47:T47"/>
    <mergeCell ref="B47:C47"/>
    <mergeCell ref="B43:F43"/>
    <mergeCell ref="B25:B26"/>
    <mergeCell ref="P45:T45"/>
    <mergeCell ref="F47:H47"/>
    <mergeCell ref="A41:B41"/>
    <mergeCell ref="J46:K46"/>
    <mergeCell ref="L46:N46"/>
    <mergeCell ref="F25:F26"/>
  </mergeCells>
  <printOptions horizontalCentered="1"/>
  <pageMargins left="0" right="0" top="0.74803149606299213" bottom="0.74803149606299213" header="0.31496062992125984" footer="0.31496062992125984"/>
  <pageSetup paperSize="8"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X66"/>
  <sheetViews>
    <sheetView view="pageBreakPreview" topLeftCell="A20" zoomScaleNormal="94" workbookViewId="0">
      <selection activeCell="I12" sqref="I12"/>
    </sheetView>
  </sheetViews>
  <sheetFormatPr baseColWidth="10" defaultRowHeight="14.5" x14ac:dyDescent="0.35"/>
  <cols>
    <col min="1" max="1" width="6.90625" customWidth="1"/>
    <col min="2" max="2" width="60.1796875" customWidth="1"/>
    <col min="3" max="3" width="11" customWidth="1"/>
    <col min="4" max="4" width="10.453125" bestFit="1" customWidth="1"/>
    <col min="5" max="5" width="14.54296875" bestFit="1" customWidth="1"/>
    <col min="6" max="6" width="9.7265625" customWidth="1"/>
    <col min="8" max="8" width="14.1796875" bestFit="1" customWidth="1"/>
    <col min="9" max="17" width="14.81640625" bestFit="1" customWidth="1"/>
    <col min="18" max="18" width="9.26953125" customWidth="1"/>
    <col min="19" max="21" width="14.81640625" bestFit="1" customWidth="1"/>
    <col min="22" max="22" width="16.26953125" bestFit="1" customWidth="1"/>
    <col min="23" max="24" width="14.81640625" bestFit="1" customWidth="1"/>
  </cols>
  <sheetData>
    <row r="5" spans="1:24" ht="23.5" customHeight="1" x14ac:dyDescent="0.35">
      <c r="B5" s="241" t="s">
        <v>137</v>
      </c>
      <c r="C5" s="241"/>
      <c r="D5" s="241"/>
      <c r="E5" s="241"/>
      <c r="F5" s="241"/>
      <c r="G5" s="241"/>
      <c r="H5" s="241"/>
      <c r="I5" s="241"/>
      <c r="J5" s="241"/>
      <c r="K5" s="241"/>
      <c r="L5" s="241"/>
      <c r="M5" s="241"/>
      <c r="N5" s="241"/>
      <c r="O5" s="241"/>
    </row>
    <row r="6" spans="1:24" ht="15.5" x14ac:dyDescent="0.35">
      <c r="H6" s="3"/>
      <c r="I6" s="3"/>
      <c r="J6" s="3"/>
      <c r="K6" s="3"/>
      <c r="L6" s="3"/>
      <c r="M6" s="3"/>
      <c r="N6" s="3"/>
      <c r="O6" s="5"/>
    </row>
    <row r="7" spans="1:24" ht="27.5" customHeight="1" x14ac:dyDescent="0.35">
      <c r="A7" s="65"/>
      <c r="B7" s="203" t="s">
        <v>0</v>
      </c>
      <c r="C7" s="204"/>
      <c r="D7" s="314" t="s">
        <v>127</v>
      </c>
      <c r="E7" s="314"/>
      <c r="F7" s="314"/>
      <c r="G7" s="314"/>
      <c r="H7" s="314"/>
      <c r="I7" s="314"/>
      <c r="J7" s="314"/>
      <c r="K7" s="314"/>
      <c r="L7" s="314"/>
      <c r="M7" s="314"/>
      <c r="N7" s="314"/>
      <c r="O7" s="314"/>
      <c r="P7" s="102"/>
      <c r="Q7" s="102"/>
      <c r="R7" s="102"/>
      <c r="S7" s="102"/>
      <c r="T7" s="102"/>
      <c r="U7" s="102"/>
      <c r="V7" s="102"/>
      <c r="W7" s="102"/>
      <c r="X7" s="102"/>
    </row>
    <row r="8" spans="1:24" ht="19" customHeight="1" x14ac:dyDescent="0.35">
      <c r="A8" s="65"/>
      <c r="B8" s="203" t="s">
        <v>116</v>
      </c>
      <c r="C8" s="204"/>
      <c r="D8" s="353">
        <v>2025</v>
      </c>
      <c r="E8" s="353"/>
      <c r="F8" s="353"/>
      <c r="G8" s="353"/>
      <c r="H8" s="353"/>
      <c r="I8" s="353"/>
      <c r="J8" s="353"/>
      <c r="K8" s="353"/>
      <c r="L8" s="353"/>
      <c r="M8" s="353"/>
      <c r="N8" s="353"/>
      <c r="O8" s="353"/>
      <c r="P8" s="105"/>
      <c r="Q8" s="105"/>
      <c r="R8" s="105"/>
      <c r="S8" s="105"/>
      <c r="T8" s="105"/>
      <c r="U8" s="105"/>
      <c r="V8" s="105"/>
      <c r="W8" s="105"/>
      <c r="X8" s="105"/>
    </row>
    <row r="9" spans="1:24" ht="22.5" customHeight="1" x14ac:dyDescent="0.35">
      <c r="A9" s="65"/>
      <c r="B9" s="203" t="s">
        <v>1</v>
      </c>
      <c r="C9" s="204"/>
      <c r="D9" s="314" t="s">
        <v>127</v>
      </c>
      <c r="E9" s="314"/>
      <c r="F9" s="314"/>
      <c r="G9" s="314"/>
      <c r="H9" s="314"/>
      <c r="I9" s="314"/>
      <c r="J9" s="314"/>
      <c r="K9" s="314"/>
      <c r="L9" s="314"/>
      <c r="M9" s="314"/>
      <c r="N9" s="314"/>
      <c r="O9" s="314"/>
      <c r="P9" s="105"/>
      <c r="Q9" s="105"/>
      <c r="R9" s="105"/>
      <c r="S9" s="105"/>
      <c r="T9" s="105"/>
      <c r="U9" s="105"/>
      <c r="V9" s="105"/>
      <c r="W9" s="105"/>
      <c r="X9" s="105"/>
    </row>
    <row r="10" spans="1:24" ht="37" customHeight="1" x14ac:dyDescent="0.35">
      <c r="A10" s="65"/>
      <c r="B10" s="203" t="s">
        <v>2</v>
      </c>
      <c r="C10" s="204"/>
      <c r="D10" s="314" t="s">
        <v>126</v>
      </c>
      <c r="E10" s="314"/>
      <c r="F10" s="314"/>
      <c r="G10" s="314"/>
      <c r="H10" s="314"/>
      <c r="I10" s="314"/>
      <c r="J10" s="314"/>
      <c r="K10" s="314"/>
      <c r="L10" s="314"/>
      <c r="M10" s="314"/>
      <c r="N10" s="314"/>
      <c r="O10" s="314"/>
      <c r="P10" s="106"/>
      <c r="Q10" s="106"/>
      <c r="R10" s="106"/>
      <c r="S10" s="106"/>
      <c r="T10" s="105"/>
      <c r="U10" s="105"/>
      <c r="V10" s="105"/>
      <c r="W10" s="105"/>
      <c r="X10" s="105"/>
    </row>
    <row r="11" spans="1:24" ht="24.5" customHeight="1" x14ac:dyDescent="0.35">
      <c r="A11" s="65"/>
      <c r="B11" s="203" t="s">
        <v>3</v>
      </c>
      <c r="C11" s="204"/>
      <c r="D11" s="354" t="s">
        <v>125</v>
      </c>
      <c r="E11" s="354"/>
      <c r="F11" s="354"/>
      <c r="G11" s="354"/>
      <c r="H11" s="354"/>
      <c r="I11" s="354"/>
      <c r="J11" s="354"/>
      <c r="K11" s="354"/>
      <c r="L11" s="354"/>
      <c r="M11" s="354"/>
      <c r="N11" s="354"/>
      <c r="O11" s="354"/>
      <c r="P11" s="105"/>
      <c r="Q11" s="105"/>
      <c r="R11" s="105"/>
      <c r="S11" s="105"/>
      <c r="T11" s="105"/>
      <c r="U11" s="105"/>
      <c r="V11" s="105"/>
      <c r="W11" s="105"/>
      <c r="X11" s="105"/>
    </row>
    <row r="12" spans="1:24" ht="16" x14ac:dyDescent="0.35">
      <c r="A12" s="65"/>
      <c r="B12" s="65"/>
      <c r="C12" s="65"/>
      <c r="D12" s="65"/>
      <c r="E12" s="65"/>
      <c r="F12" s="65"/>
      <c r="G12" s="65"/>
      <c r="H12" s="65"/>
      <c r="I12" s="65"/>
      <c r="J12" s="65"/>
      <c r="K12" s="65"/>
      <c r="L12" s="65"/>
      <c r="M12" s="65"/>
      <c r="N12" s="65"/>
      <c r="O12" s="65"/>
      <c r="P12" s="65"/>
      <c r="Q12" s="65"/>
      <c r="R12" s="65"/>
      <c r="S12" s="65"/>
      <c r="T12" s="65"/>
      <c r="U12" s="65"/>
      <c r="V12" s="65"/>
      <c r="W12" s="65"/>
      <c r="X12" s="65"/>
    </row>
    <row r="13" spans="1:24" ht="16" x14ac:dyDescent="0.35">
      <c r="A13" s="65"/>
      <c r="B13" s="80"/>
      <c r="C13" s="81"/>
      <c r="D13" s="103"/>
      <c r="E13" s="103"/>
      <c r="F13" s="103"/>
      <c r="G13" s="103"/>
      <c r="H13" s="103"/>
      <c r="I13" s="103"/>
      <c r="J13" s="103"/>
      <c r="K13" s="104"/>
      <c r="L13" s="65"/>
      <c r="M13" s="65"/>
      <c r="N13" s="65"/>
      <c r="O13" s="104"/>
      <c r="P13" s="104"/>
      <c r="Q13" s="104"/>
      <c r="R13" s="104"/>
      <c r="S13" s="104"/>
      <c r="T13" s="104"/>
      <c r="U13" s="104"/>
      <c r="V13" s="65"/>
      <c r="W13" s="65"/>
      <c r="X13" s="65"/>
    </row>
    <row r="14" spans="1:24" ht="16" x14ac:dyDescent="0.35">
      <c r="A14" s="65"/>
      <c r="B14" s="65"/>
      <c r="C14" s="319" t="s">
        <v>75</v>
      </c>
      <c r="D14" s="319"/>
      <c r="E14" s="319"/>
      <c r="F14" s="319"/>
      <c r="G14" s="319"/>
      <c r="H14" s="319"/>
      <c r="I14" s="319"/>
      <c r="J14" s="319"/>
      <c r="K14" s="319"/>
      <c r="L14" s="319"/>
      <c r="M14" s="319"/>
      <c r="N14" s="319"/>
      <c r="O14" s="319"/>
      <c r="P14" s="319"/>
      <c r="Q14" s="65"/>
      <c r="R14" s="65"/>
      <c r="S14" s="65"/>
      <c r="T14" s="65"/>
      <c r="U14" s="65"/>
      <c r="V14" s="65"/>
      <c r="W14" s="65"/>
      <c r="X14" s="65"/>
    </row>
    <row r="15" spans="1:24" ht="16" x14ac:dyDescent="0.35">
      <c r="A15" s="65"/>
      <c r="B15" s="65"/>
      <c r="C15" s="65"/>
      <c r="D15" s="65"/>
      <c r="E15" s="65"/>
      <c r="F15" s="65"/>
      <c r="G15" s="65"/>
      <c r="H15" s="65"/>
      <c r="I15" s="65"/>
      <c r="J15" s="65"/>
      <c r="K15" s="65"/>
      <c r="L15" s="65"/>
      <c r="M15" s="65"/>
      <c r="N15" s="65"/>
      <c r="O15" s="65"/>
      <c r="P15" s="65"/>
      <c r="Q15" s="65"/>
      <c r="R15" s="65"/>
      <c r="S15" s="65"/>
      <c r="T15" s="65"/>
      <c r="U15" s="65"/>
      <c r="V15" s="65"/>
      <c r="W15" s="65"/>
      <c r="X15" s="65"/>
    </row>
    <row r="16" spans="1:24" ht="16" x14ac:dyDescent="0.35">
      <c r="A16" s="65"/>
      <c r="B16" s="65"/>
      <c r="C16" s="65"/>
      <c r="D16" s="65"/>
      <c r="E16" s="65"/>
      <c r="F16" s="65"/>
      <c r="G16" s="65"/>
      <c r="H16" s="65"/>
      <c r="I16" s="65"/>
      <c r="J16" s="65"/>
      <c r="K16" s="65"/>
      <c r="L16" s="65"/>
      <c r="M16" s="65"/>
      <c r="N16" s="65"/>
      <c r="O16" s="65"/>
      <c r="P16" s="65"/>
      <c r="Q16" s="65"/>
      <c r="R16" s="65"/>
      <c r="S16" s="65"/>
      <c r="T16" s="65"/>
      <c r="U16" s="65"/>
      <c r="V16" s="65"/>
      <c r="W16" s="65"/>
      <c r="X16" s="65"/>
    </row>
    <row r="17" spans="1:24" s="16" customFormat="1" ht="56" customHeight="1" x14ac:dyDescent="0.45">
      <c r="A17" s="315" t="s">
        <v>5</v>
      </c>
      <c r="B17" s="316"/>
      <c r="C17" s="130"/>
      <c r="D17" s="130"/>
      <c r="E17" s="130"/>
      <c r="F17" s="130"/>
      <c r="G17" s="130"/>
      <c r="H17" s="179" t="s">
        <v>6</v>
      </c>
      <c r="I17" s="178" t="s">
        <v>7</v>
      </c>
      <c r="J17" s="178"/>
      <c r="K17" s="178"/>
      <c r="L17" s="178"/>
      <c r="M17" s="178" t="s">
        <v>8</v>
      </c>
      <c r="N17" s="178"/>
      <c r="O17" s="178"/>
      <c r="P17" s="320" t="s">
        <v>9</v>
      </c>
      <c r="Q17" s="320"/>
      <c r="R17" s="320"/>
      <c r="S17" s="320"/>
      <c r="T17" s="320"/>
      <c r="U17" s="320"/>
      <c r="V17" s="320"/>
      <c r="W17" s="178" t="s">
        <v>10</v>
      </c>
      <c r="X17" s="178"/>
    </row>
    <row r="18" spans="1:24" s="16" customFormat="1" ht="78.5" customHeight="1" x14ac:dyDescent="0.45">
      <c r="A18" s="180" t="s">
        <v>11</v>
      </c>
      <c r="B18" s="181" t="s">
        <v>12</v>
      </c>
      <c r="C18" s="181" t="s">
        <v>13</v>
      </c>
      <c r="D18" s="181" t="s">
        <v>14</v>
      </c>
      <c r="E18" s="181" t="s">
        <v>15</v>
      </c>
      <c r="F18" s="181" t="s">
        <v>16</v>
      </c>
      <c r="G18" s="181" t="s">
        <v>17</v>
      </c>
      <c r="H18" s="179"/>
      <c r="I18" s="317" t="s">
        <v>18</v>
      </c>
      <c r="J18" s="59" t="s">
        <v>19</v>
      </c>
      <c r="K18" s="59" t="s">
        <v>20</v>
      </c>
      <c r="L18" s="59" t="s">
        <v>21</v>
      </c>
      <c r="M18" s="59" t="s">
        <v>22</v>
      </c>
      <c r="N18" s="59" t="s">
        <v>23</v>
      </c>
      <c r="O18" s="59" t="s">
        <v>24</v>
      </c>
      <c r="P18" s="59" t="s">
        <v>25</v>
      </c>
      <c r="Q18" s="59" t="s">
        <v>26</v>
      </c>
      <c r="R18" s="317" t="s">
        <v>27</v>
      </c>
      <c r="S18" s="59" t="s">
        <v>28</v>
      </c>
      <c r="T18" s="59" t="s">
        <v>29</v>
      </c>
      <c r="U18" s="59" t="s">
        <v>30</v>
      </c>
      <c r="V18" s="59" t="s">
        <v>31</v>
      </c>
      <c r="W18" s="177" t="s">
        <v>73</v>
      </c>
      <c r="X18" s="177" t="s">
        <v>74</v>
      </c>
    </row>
    <row r="19" spans="1:24" s="16" customFormat="1" ht="23" customHeight="1" x14ac:dyDescent="0.45">
      <c r="A19" s="180"/>
      <c r="B19" s="181"/>
      <c r="C19" s="181"/>
      <c r="D19" s="181"/>
      <c r="E19" s="181"/>
      <c r="F19" s="181"/>
      <c r="G19" s="181"/>
      <c r="H19" s="179"/>
      <c r="I19" s="318"/>
      <c r="J19" s="60" t="s">
        <v>32</v>
      </c>
      <c r="K19" s="61" t="s">
        <v>33</v>
      </c>
      <c r="L19" s="60" t="s">
        <v>34</v>
      </c>
      <c r="M19" s="61" t="s">
        <v>35</v>
      </c>
      <c r="N19" s="60" t="s">
        <v>32</v>
      </c>
      <c r="O19" s="62" t="s">
        <v>35</v>
      </c>
      <c r="P19" s="61" t="s">
        <v>36</v>
      </c>
      <c r="Q19" s="62" t="s">
        <v>32</v>
      </c>
      <c r="R19" s="318"/>
      <c r="S19" s="60" t="s">
        <v>36</v>
      </c>
      <c r="T19" s="64" t="s">
        <v>37</v>
      </c>
      <c r="U19" s="64" t="s">
        <v>33</v>
      </c>
      <c r="V19" s="64" t="s">
        <v>38</v>
      </c>
      <c r="W19" s="177"/>
      <c r="X19" s="177"/>
    </row>
    <row r="20" spans="1:24" s="16" customFormat="1" ht="40" customHeight="1" x14ac:dyDescent="0.45">
      <c r="A20" s="312">
        <v>1</v>
      </c>
      <c r="B20" s="232" t="s">
        <v>168</v>
      </c>
      <c r="C20" s="174"/>
      <c r="D20" s="351"/>
      <c r="E20" s="355" t="s">
        <v>121</v>
      </c>
      <c r="F20" s="357">
        <v>1</v>
      </c>
      <c r="G20" s="175" t="s">
        <v>39</v>
      </c>
      <c r="H20" s="86" t="s">
        <v>40</v>
      </c>
      <c r="I20" s="107">
        <v>45823</v>
      </c>
      <c r="J20" s="107">
        <f>I20+12</f>
        <v>45835</v>
      </c>
      <c r="K20" s="107">
        <f>J20+3</f>
        <v>45838</v>
      </c>
      <c r="L20" s="107">
        <f>+K20+30+3</f>
        <v>45871</v>
      </c>
      <c r="M20" s="107">
        <f>+L20+15</f>
        <v>45886</v>
      </c>
      <c r="N20" s="107">
        <f>+M20+12</f>
        <v>45898</v>
      </c>
      <c r="O20" s="107">
        <f>N20+15</f>
        <v>45913</v>
      </c>
      <c r="P20" s="107">
        <f>O20+7</f>
        <v>45920</v>
      </c>
      <c r="Q20" s="107">
        <f>P20+12</f>
        <v>45932</v>
      </c>
      <c r="R20" s="108"/>
      <c r="S20" s="107">
        <f>Q20+7</f>
        <v>45939</v>
      </c>
      <c r="T20" s="107">
        <f>S20+10</f>
        <v>45949</v>
      </c>
      <c r="U20" s="107">
        <f>T20+3+1</f>
        <v>45953</v>
      </c>
      <c r="V20" s="107">
        <f>U20+5+2</f>
        <v>45960</v>
      </c>
      <c r="W20" s="107">
        <f>V20+1</f>
        <v>45961</v>
      </c>
      <c r="X20" s="107">
        <f>V20+30</f>
        <v>45990</v>
      </c>
    </row>
    <row r="21" spans="1:24" s="16" customFormat="1" ht="40" customHeight="1" x14ac:dyDescent="0.45">
      <c r="A21" s="313"/>
      <c r="B21" s="232"/>
      <c r="C21" s="174"/>
      <c r="D21" s="352"/>
      <c r="E21" s="356"/>
      <c r="F21" s="358"/>
      <c r="G21" s="175"/>
      <c r="H21" s="109" t="s">
        <v>41</v>
      </c>
      <c r="I21" s="110"/>
      <c r="J21" s="110"/>
      <c r="K21" s="110"/>
      <c r="L21" s="110"/>
      <c r="M21" s="110"/>
      <c r="N21" s="110"/>
      <c r="O21" s="110"/>
      <c r="P21" s="110"/>
      <c r="Q21" s="110"/>
      <c r="R21" s="111"/>
      <c r="S21" s="110"/>
      <c r="T21" s="110"/>
      <c r="U21" s="110"/>
      <c r="V21" s="110"/>
      <c r="W21" s="110"/>
      <c r="X21" s="110"/>
    </row>
    <row r="22" spans="1:24" s="16" customFormat="1" ht="40" customHeight="1" x14ac:dyDescent="0.45">
      <c r="A22" s="112"/>
      <c r="B22" s="113" t="s">
        <v>42</v>
      </c>
      <c r="C22" s="113"/>
      <c r="D22" s="114"/>
      <c r="E22" s="112"/>
      <c r="F22" s="112"/>
      <c r="G22" s="112"/>
      <c r="H22" s="112"/>
      <c r="I22" s="115"/>
      <c r="J22" s="115"/>
      <c r="K22" s="115"/>
      <c r="L22" s="115"/>
      <c r="M22" s="115"/>
      <c r="N22" s="115"/>
      <c r="O22" s="115"/>
      <c r="P22" s="116"/>
      <c r="Q22" s="116"/>
      <c r="R22" s="117"/>
      <c r="S22" s="115"/>
      <c r="T22" s="115"/>
      <c r="U22" s="115"/>
      <c r="V22" s="115"/>
      <c r="W22" s="115"/>
      <c r="X22" s="115"/>
    </row>
    <row r="23" spans="1:24" s="16" customFormat="1" ht="24" customHeight="1" x14ac:dyDescent="0.45">
      <c r="A23" s="79"/>
      <c r="B23" s="65"/>
      <c r="C23" s="65"/>
      <c r="D23" s="65"/>
      <c r="E23" s="65"/>
      <c r="F23" s="65"/>
      <c r="G23" s="65"/>
      <c r="H23" s="65"/>
      <c r="I23" s="65"/>
      <c r="J23" s="65"/>
      <c r="K23" s="65"/>
      <c r="L23" s="65"/>
      <c r="M23" s="65"/>
      <c r="N23" s="65"/>
      <c r="O23" s="65"/>
      <c r="P23" s="65"/>
      <c r="Q23" s="65"/>
      <c r="R23" s="65"/>
      <c r="S23" s="65"/>
      <c r="T23" s="65"/>
      <c r="U23" s="65"/>
      <c r="V23" s="65"/>
      <c r="W23" s="65"/>
      <c r="X23" s="65"/>
    </row>
    <row r="24" spans="1:24" s="16" customFormat="1" ht="40" customHeight="1" x14ac:dyDescent="0.45">
      <c r="A24" s="65"/>
      <c r="B24" s="344" t="s">
        <v>43</v>
      </c>
      <c r="C24" s="344"/>
      <c r="D24" s="344"/>
      <c r="E24" s="344"/>
      <c r="F24" s="344"/>
      <c r="G24" s="65"/>
      <c r="H24" s="65"/>
      <c r="I24" s="65"/>
      <c r="J24" s="65"/>
      <c r="K24" s="65"/>
      <c r="L24" s="65"/>
      <c r="M24" s="65"/>
      <c r="N24" s="65"/>
      <c r="O24" s="65"/>
      <c r="P24" s="65"/>
      <c r="Q24" s="65"/>
      <c r="R24" s="65"/>
      <c r="S24" s="65"/>
      <c r="T24" s="65"/>
      <c r="U24" s="65"/>
      <c r="V24" s="65"/>
      <c r="W24" s="65"/>
      <c r="X24" s="65"/>
    </row>
    <row r="25" spans="1:24" s="16" customFormat="1" ht="40" customHeight="1" x14ac:dyDescent="0.45">
      <c r="A25" s="65"/>
      <c r="B25" s="118" t="s">
        <v>44</v>
      </c>
      <c r="C25" s="344" t="s">
        <v>120</v>
      </c>
      <c r="D25" s="344"/>
      <c r="E25" s="344"/>
      <c r="F25" s="344"/>
      <c r="G25" s="65"/>
      <c r="H25" s="65"/>
      <c r="I25" s="65"/>
      <c r="J25" s="65"/>
      <c r="K25" s="65"/>
      <c r="L25" s="65"/>
      <c r="M25" s="65"/>
      <c r="N25" s="65"/>
      <c r="O25" s="65"/>
      <c r="P25" s="65"/>
      <c r="Q25" s="65"/>
      <c r="R25" s="65"/>
      <c r="S25" s="65"/>
      <c r="T25" s="65"/>
      <c r="U25" s="65"/>
      <c r="V25" s="65"/>
      <c r="W25" s="65"/>
      <c r="X25" s="65"/>
    </row>
    <row r="26" spans="1:24" s="16" customFormat="1" ht="21.5" customHeight="1" thickBot="1" x14ac:dyDescent="0.5">
      <c r="A26" s="65"/>
      <c r="B26" s="119"/>
      <c r="C26" s="120"/>
      <c r="D26" s="120"/>
      <c r="E26" s="120"/>
      <c r="F26" s="120"/>
      <c r="G26" s="65"/>
      <c r="H26" s="65"/>
      <c r="I26" s="65"/>
      <c r="J26" s="65"/>
      <c r="K26" s="65"/>
      <c r="L26" s="65"/>
      <c r="M26" s="65"/>
      <c r="N26" s="65"/>
      <c r="O26" s="65"/>
      <c r="P26" s="65"/>
      <c r="Q26" s="65"/>
      <c r="R26" s="65"/>
      <c r="S26" s="65"/>
      <c r="T26" s="65"/>
      <c r="U26" s="65"/>
      <c r="V26" s="65"/>
      <c r="W26" s="65"/>
      <c r="X26" s="65"/>
    </row>
    <row r="27" spans="1:24" s="16" customFormat="1" ht="57.5" customHeight="1" thickBot="1" x14ac:dyDescent="0.5">
      <c r="A27" s="65"/>
      <c r="B27" s="176" t="s">
        <v>45</v>
      </c>
      <c r="C27" s="176"/>
      <c r="D27" s="176"/>
      <c r="E27" s="176"/>
      <c r="F27" s="65"/>
      <c r="G27" s="65"/>
      <c r="H27" s="345" t="s">
        <v>46</v>
      </c>
      <c r="I27" s="346"/>
      <c r="J27" s="346"/>
      <c r="K27" s="346"/>
      <c r="L27" s="347"/>
      <c r="M27" s="65"/>
      <c r="N27" s="65"/>
      <c r="O27" s="326" t="s">
        <v>47</v>
      </c>
      <c r="P27" s="327"/>
      <c r="Q27" s="328" t="s">
        <v>48</v>
      </c>
      <c r="R27" s="329"/>
      <c r="S27" s="330"/>
      <c r="T27" s="65"/>
      <c r="U27" s="93" t="s">
        <v>15</v>
      </c>
      <c r="V27" s="94"/>
      <c r="W27" s="94"/>
      <c r="X27" s="121"/>
    </row>
    <row r="28" spans="1:24" s="16" customFormat="1" ht="75.5" thickBot="1" x14ac:dyDescent="0.5">
      <c r="A28" s="65"/>
      <c r="B28" s="176" t="s">
        <v>49</v>
      </c>
      <c r="C28" s="176"/>
      <c r="D28" s="176"/>
      <c r="E28" s="176"/>
      <c r="F28" s="65"/>
      <c r="G28" s="65"/>
      <c r="H28" s="97" t="s">
        <v>39</v>
      </c>
      <c r="I28" s="122"/>
      <c r="J28" s="348" t="s">
        <v>50</v>
      </c>
      <c r="K28" s="349"/>
      <c r="L28" s="350"/>
      <c r="M28" s="65"/>
      <c r="N28" s="65"/>
      <c r="O28" s="331">
        <v>1</v>
      </c>
      <c r="P28" s="332"/>
      <c r="Q28" s="323" t="s">
        <v>51</v>
      </c>
      <c r="R28" s="324"/>
      <c r="S28" s="325"/>
      <c r="T28" s="65"/>
      <c r="U28" s="96" t="s">
        <v>52</v>
      </c>
      <c r="V28" s="96" t="s">
        <v>53</v>
      </c>
      <c r="W28" s="123"/>
      <c r="X28" s="123"/>
    </row>
    <row r="29" spans="1:24" s="16" customFormat="1" ht="40" customHeight="1" thickBot="1" x14ac:dyDescent="0.5">
      <c r="A29" s="65"/>
      <c r="B29" s="176" t="s">
        <v>54</v>
      </c>
      <c r="C29" s="176"/>
      <c r="D29" s="176"/>
      <c r="E29" s="176"/>
      <c r="F29" s="65"/>
      <c r="G29" s="65"/>
      <c r="H29" s="124" t="s">
        <v>55</v>
      </c>
      <c r="I29" s="125"/>
      <c r="J29" s="333" t="s">
        <v>56</v>
      </c>
      <c r="K29" s="334"/>
      <c r="L29" s="335"/>
      <c r="M29" s="65"/>
      <c r="N29" s="65"/>
      <c r="O29" s="321">
        <v>2</v>
      </c>
      <c r="P29" s="322"/>
      <c r="Q29" s="323" t="s">
        <v>57</v>
      </c>
      <c r="R29" s="324"/>
      <c r="S29" s="325"/>
      <c r="T29" s="65"/>
      <c r="U29" s="96" t="s">
        <v>58</v>
      </c>
      <c r="V29" s="96" t="s">
        <v>59</v>
      </c>
      <c r="W29" s="126"/>
      <c r="X29" s="126"/>
    </row>
    <row r="30" spans="1:24" s="16" customFormat="1" ht="40" customHeight="1" thickBot="1" x14ac:dyDescent="0.5">
      <c r="A30" s="65"/>
      <c r="B30" s="176" t="s">
        <v>60</v>
      </c>
      <c r="C30" s="176"/>
      <c r="D30" s="176"/>
      <c r="E30" s="176"/>
      <c r="F30" s="65"/>
      <c r="G30" s="65"/>
      <c r="H30" s="97" t="s">
        <v>61</v>
      </c>
      <c r="I30" s="122"/>
      <c r="J30" s="333" t="s">
        <v>62</v>
      </c>
      <c r="K30" s="334"/>
      <c r="L30" s="335"/>
      <c r="M30" s="65"/>
      <c r="N30" s="65"/>
      <c r="O30" s="321">
        <v>3</v>
      </c>
      <c r="P30" s="322"/>
      <c r="Q30" s="323" t="s">
        <v>63</v>
      </c>
      <c r="R30" s="324"/>
      <c r="S30" s="325"/>
      <c r="T30" s="65"/>
      <c r="U30" s="96" t="s">
        <v>64</v>
      </c>
      <c r="V30" s="96" t="s">
        <v>65</v>
      </c>
      <c r="W30" s="126"/>
      <c r="X30" s="126"/>
    </row>
    <row r="31" spans="1:24" s="16" customFormat="1" ht="57" customHeight="1" thickBot="1" x14ac:dyDescent="0.5">
      <c r="A31" s="65"/>
      <c r="B31" s="176" t="s">
        <v>66</v>
      </c>
      <c r="C31" s="176"/>
      <c r="D31" s="176"/>
      <c r="E31" s="176"/>
      <c r="F31" s="65"/>
      <c r="G31" s="65"/>
      <c r="H31" s="124" t="s">
        <v>67</v>
      </c>
      <c r="I31" s="125"/>
      <c r="J31" s="333" t="s">
        <v>68</v>
      </c>
      <c r="K31" s="334"/>
      <c r="L31" s="335"/>
      <c r="M31" s="65"/>
      <c r="N31" s="65"/>
      <c r="O31" s="336">
        <v>4</v>
      </c>
      <c r="P31" s="337"/>
      <c r="Q31" s="338" t="s">
        <v>69</v>
      </c>
      <c r="R31" s="339"/>
      <c r="S31" s="340"/>
      <c r="T31" s="65"/>
      <c r="U31" s="96" t="s">
        <v>121</v>
      </c>
      <c r="V31" s="96" t="s">
        <v>133</v>
      </c>
      <c r="W31" s="127"/>
      <c r="X31" s="127"/>
    </row>
    <row r="32" spans="1:24" s="16" customFormat="1" ht="40" customHeight="1" thickBot="1" x14ac:dyDescent="0.5">
      <c r="A32" s="65"/>
      <c r="B32" s="176" t="s">
        <v>70</v>
      </c>
      <c r="C32" s="176"/>
      <c r="D32" s="176"/>
      <c r="E32" s="176"/>
      <c r="F32" s="65"/>
      <c r="G32" s="65"/>
      <c r="H32" s="128" t="s">
        <v>71</v>
      </c>
      <c r="I32" s="129"/>
      <c r="J32" s="341" t="s">
        <v>72</v>
      </c>
      <c r="K32" s="342"/>
      <c r="L32" s="343"/>
      <c r="M32" s="65"/>
      <c r="N32" s="65"/>
      <c r="O32" s="65"/>
      <c r="P32" s="65"/>
      <c r="Q32" s="65"/>
      <c r="R32" s="65"/>
      <c r="S32" s="65"/>
      <c r="T32" s="65"/>
      <c r="U32" s="65"/>
      <c r="V32" s="65"/>
      <c r="W32" s="65"/>
      <c r="X32" s="65"/>
    </row>
    <row r="33" spans="2:22" ht="17" x14ac:dyDescent="0.4">
      <c r="B33" s="9"/>
      <c r="C33" s="9"/>
      <c r="D33" s="9"/>
      <c r="E33" s="9"/>
      <c r="F33" s="9"/>
      <c r="G33" s="9"/>
      <c r="H33" s="9"/>
      <c r="I33" s="9"/>
      <c r="J33" s="9"/>
      <c r="K33" s="9"/>
      <c r="L33" s="9"/>
      <c r="M33" s="9"/>
      <c r="N33" s="9"/>
      <c r="O33" s="9"/>
      <c r="P33" s="9"/>
      <c r="Q33" s="9"/>
      <c r="R33" s="9"/>
      <c r="S33" s="9"/>
      <c r="T33" s="9"/>
      <c r="U33" s="9"/>
      <c r="V33" s="9"/>
    </row>
    <row r="64" spans="4:4" x14ac:dyDescent="0.35">
      <c r="D64" s="15">
        <v>45061</v>
      </c>
    </row>
    <row r="65" spans="4:4" x14ac:dyDescent="0.35">
      <c r="D65">
        <v>30</v>
      </c>
    </row>
    <row r="66" spans="4:4" x14ac:dyDescent="0.35">
      <c r="D66" s="15">
        <f>+D64+D65</f>
        <v>45091</v>
      </c>
    </row>
  </sheetData>
  <mergeCells count="60">
    <mergeCell ref="G20:G21"/>
    <mergeCell ref="C20:C21"/>
    <mergeCell ref="D20:D21"/>
    <mergeCell ref="D8:O8"/>
    <mergeCell ref="D9:O9"/>
    <mergeCell ref="D10:O10"/>
    <mergeCell ref="D11:O11"/>
    <mergeCell ref="E20:E21"/>
    <mergeCell ref="B8:C8"/>
    <mergeCell ref="B9:C9"/>
    <mergeCell ref="B10:C10"/>
    <mergeCell ref="B11:C11"/>
    <mergeCell ref="F20:F21"/>
    <mergeCell ref="B32:E32"/>
    <mergeCell ref="J32:L32"/>
    <mergeCell ref="B24:F24"/>
    <mergeCell ref="C25:F25"/>
    <mergeCell ref="B29:E29"/>
    <mergeCell ref="J29:L29"/>
    <mergeCell ref="B27:E27"/>
    <mergeCell ref="H27:L27"/>
    <mergeCell ref="B28:E28"/>
    <mergeCell ref="J28:L28"/>
    <mergeCell ref="O30:P30"/>
    <mergeCell ref="Q30:S30"/>
    <mergeCell ref="B30:E30"/>
    <mergeCell ref="J30:L30"/>
    <mergeCell ref="B31:E31"/>
    <mergeCell ref="J31:L31"/>
    <mergeCell ref="O31:P31"/>
    <mergeCell ref="Q31:S31"/>
    <mergeCell ref="W17:X17"/>
    <mergeCell ref="I17:L17"/>
    <mergeCell ref="M17:O17"/>
    <mergeCell ref="P17:V17"/>
    <mergeCell ref="O29:P29"/>
    <mergeCell ref="Q29:S29"/>
    <mergeCell ref="R18:R19"/>
    <mergeCell ref="W18:W19"/>
    <mergeCell ref="X18:X19"/>
    <mergeCell ref="O27:P27"/>
    <mergeCell ref="Q27:S27"/>
    <mergeCell ref="O28:P28"/>
    <mergeCell ref="Q28:S28"/>
    <mergeCell ref="A20:A21"/>
    <mergeCell ref="B20:B21"/>
    <mergeCell ref="D7:O7"/>
    <mergeCell ref="B5:O5"/>
    <mergeCell ref="A17:B17"/>
    <mergeCell ref="A18:A19"/>
    <mergeCell ref="B18:B19"/>
    <mergeCell ref="C18:C19"/>
    <mergeCell ref="D18:D19"/>
    <mergeCell ref="E18:E19"/>
    <mergeCell ref="F18:F19"/>
    <mergeCell ref="G18:G19"/>
    <mergeCell ref="H17:H19"/>
    <mergeCell ref="I18:I19"/>
    <mergeCell ref="C14:P14"/>
    <mergeCell ref="B7:C7"/>
  </mergeCells>
  <printOptions horizontalCentered="1"/>
  <pageMargins left="0.11811023622047245" right="0.11811023622047245" top="0.74803149606299213" bottom="0.74803149606299213" header="0.31496062992125984" footer="0.31496062992125984"/>
  <pageSetup paperSize="8" scale="55" fitToHeight="0" orientation="landscape" r:id="rId1"/>
  <rowBreaks count="1" manualBreakCount="1">
    <brk id="4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7D8D7-91FC-4994-918A-E9C4D67BC1FE}">
  <sheetPr>
    <pageSetUpPr fitToPage="1"/>
  </sheetPr>
  <dimension ref="A1:W49"/>
  <sheetViews>
    <sheetView topLeftCell="A34" zoomScale="112" workbookViewId="0">
      <selection activeCell="C18" sqref="C18:C19"/>
    </sheetView>
  </sheetViews>
  <sheetFormatPr baseColWidth="10" defaultRowHeight="14.5" x14ac:dyDescent="0.35"/>
  <cols>
    <col min="1" max="1" width="6.81640625" customWidth="1"/>
    <col min="2" max="2" width="53.7265625" customWidth="1"/>
    <col min="3" max="3" width="11.6328125" customWidth="1"/>
    <col min="4" max="4" width="10.36328125" customWidth="1"/>
    <col min="5" max="5" width="16.36328125" customWidth="1"/>
    <col min="6" max="6" width="10.7265625" customWidth="1"/>
    <col min="7" max="7" width="12.453125" customWidth="1"/>
    <col min="8" max="8" width="18.7265625" customWidth="1"/>
    <col min="9" max="9" width="18.26953125" customWidth="1"/>
    <col min="10" max="10" width="13" customWidth="1"/>
    <col min="11" max="11" width="15.36328125" customWidth="1"/>
    <col min="12" max="12" width="16" customWidth="1"/>
    <col min="13" max="13" width="17.08984375" customWidth="1"/>
    <col min="14" max="14" width="14.54296875" customWidth="1"/>
    <col min="15" max="15" width="16.1796875" customWidth="1"/>
    <col min="16" max="16" width="17.08984375" customWidth="1"/>
    <col min="17" max="17" width="13.08984375" customWidth="1"/>
    <col min="19" max="19" width="16.6328125" customWidth="1"/>
    <col min="20" max="20" width="16.453125" customWidth="1"/>
    <col min="21" max="21" width="15.81640625" customWidth="1"/>
    <col min="22" max="22" width="15.90625" customWidth="1"/>
    <col min="23" max="23" width="19.1796875" customWidth="1"/>
  </cols>
  <sheetData>
    <row r="1" spans="1:23" ht="16" x14ac:dyDescent="0.35">
      <c r="A1" s="79"/>
      <c r="B1" s="79"/>
      <c r="C1" s="79"/>
      <c r="D1" s="79"/>
      <c r="E1" s="79"/>
      <c r="F1" s="79"/>
      <c r="G1" s="79"/>
      <c r="H1" s="79"/>
      <c r="I1" s="79"/>
      <c r="J1" s="79"/>
      <c r="K1" s="79"/>
      <c r="L1" s="79"/>
      <c r="M1" s="79"/>
      <c r="N1" s="79"/>
      <c r="O1" s="79"/>
      <c r="P1" s="79"/>
      <c r="Q1" s="131"/>
      <c r="R1" s="79"/>
      <c r="S1" s="79"/>
      <c r="T1" s="79"/>
      <c r="U1" s="79"/>
      <c r="V1" s="79"/>
      <c r="W1" s="132"/>
    </row>
    <row r="2" spans="1:23" ht="19.5" x14ac:dyDescent="0.35">
      <c r="A2" s="79"/>
      <c r="B2" s="79"/>
      <c r="C2" s="198" t="s">
        <v>137</v>
      </c>
      <c r="D2" s="198"/>
      <c r="E2" s="198"/>
      <c r="F2" s="198"/>
      <c r="G2" s="198"/>
      <c r="H2" s="198"/>
      <c r="I2" s="198"/>
      <c r="J2" s="198"/>
      <c r="K2" s="198"/>
      <c r="L2" s="198"/>
      <c r="M2" s="198"/>
      <c r="N2" s="198"/>
      <c r="O2" s="198"/>
      <c r="P2" s="198"/>
      <c r="Q2" s="198"/>
      <c r="R2" s="79"/>
      <c r="S2" s="79"/>
      <c r="T2" s="79"/>
      <c r="U2" s="79"/>
      <c r="V2" s="79"/>
      <c r="W2" s="132"/>
    </row>
    <row r="3" spans="1:23" ht="16" x14ac:dyDescent="0.35">
      <c r="A3" s="65"/>
      <c r="B3" s="133"/>
      <c r="C3" s="154"/>
      <c r="D3" s="133"/>
      <c r="E3" s="133"/>
      <c r="F3" s="133"/>
      <c r="G3" s="133"/>
      <c r="H3" s="65"/>
      <c r="I3" s="65"/>
      <c r="J3" s="134"/>
      <c r="K3" s="65"/>
      <c r="L3" s="133"/>
      <c r="M3" s="133"/>
      <c r="N3" s="133"/>
      <c r="O3" s="133"/>
      <c r="P3" s="133"/>
      <c r="Q3" s="133"/>
      <c r="R3" s="133"/>
      <c r="S3" s="133"/>
      <c r="T3" s="133"/>
      <c r="U3" s="133"/>
      <c r="V3" s="133"/>
      <c r="W3" s="133"/>
    </row>
    <row r="4" spans="1:23" ht="36" customHeight="1" x14ac:dyDescent="0.35">
      <c r="A4" s="65"/>
      <c r="B4" s="203" t="s">
        <v>0</v>
      </c>
      <c r="C4" s="204"/>
      <c r="D4" s="314" t="s">
        <v>127</v>
      </c>
      <c r="E4" s="314"/>
      <c r="F4" s="314"/>
      <c r="G4" s="314"/>
      <c r="H4" s="314"/>
      <c r="I4" s="314"/>
      <c r="J4" s="314"/>
      <c r="K4" s="314"/>
      <c r="L4" s="314"/>
      <c r="M4" s="314"/>
      <c r="N4" s="314"/>
      <c r="O4" s="314"/>
      <c r="P4" s="104"/>
      <c r="Q4" s="104"/>
      <c r="R4" s="104"/>
      <c r="S4" s="104"/>
      <c r="T4" s="104"/>
      <c r="U4" s="104"/>
      <c r="V4" s="104"/>
      <c r="W4" s="104"/>
    </row>
    <row r="5" spans="1:23" ht="28" customHeight="1" x14ac:dyDescent="0.35">
      <c r="A5" s="65"/>
      <c r="B5" s="203" t="s">
        <v>116</v>
      </c>
      <c r="C5" s="204"/>
      <c r="D5" s="353">
        <v>2025</v>
      </c>
      <c r="E5" s="353"/>
      <c r="F5" s="353"/>
      <c r="G5" s="353"/>
      <c r="H5" s="353"/>
      <c r="I5" s="353"/>
      <c r="J5" s="353"/>
      <c r="K5" s="353"/>
      <c r="L5" s="353"/>
      <c r="M5" s="353"/>
      <c r="N5" s="353"/>
      <c r="O5" s="353"/>
      <c r="P5" s="104"/>
      <c r="Q5" s="104"/>
      <c r="R5" s="104"/>
      <c r="S5" s="104"/>
      <c r="T5" s="104"/>
      <c r="U5" s="104"/>
      <c r="V5" s="104"/>
      <c r="W5" s="104"/>
    </row>
    <row r="6" spans="1:23" ht="38" customHeight="1" x14ac:dyDescent="0.35">
      <c r="A6" s="65"/>
      <c r="B6" s="203" t="s">
        <v>1</v>
      </c>
      <c r="C6" s="204"/>
      <c r="D6" s="314" t="s">
        <v>127</v>
      </c>
      <c r="E6" s="314"/>
      <c r="F6" s="314"/>
      <c r="G6" s="314"/>
      <c r="H6" s="314"/>
      <c r="I6" s="314"/>
      <c r="J6" s="314"/>
      <c r="K6" s="314"/>
      <c r="L6" s="314"/>
      <c r="M6" s="314"/>
      <c r="N6" s="314"/>
      <c r="O6" s="314"/>
      <c r="P6" s="104"/>
      <c r="Q6" s="104"/>
      <c r="R6" s="104"/>
      <c r="S6" s="104"/>
      <c r="T6" s="104"/>
      <c r="U6" s="104"/>
      <c r="V6" s="104"/>
      <c r="W6" s="104"/>
    </row>
    <row r="7" spans="1:23" ht="30.5" customHeight="1" x14ac:dyDescent="0.35">
      <c r="A7" s="65"/>
      <c r="B7" s="203" t="s">
        <v>2</v>
      </c>
      <c r="C7" s="204"/>
      <c r="D7" s="314" t="s">
        <v>126</v>
      </c>
      <c r="E7" s="314"/>
      <c r="F7" s="314"/>
      <c r="G7" s="314"/>
      <c r="H7" s="314"/>
      <c r="I7" s="314"/>
      <c r="J7" s="314"/>
      <c r="K7" s="314"/>
      <c r="L7" s="314"/>
      <c r="M7" s="314"/>
      <c r="N7" s="314"/>
      <c r="O7" s="314"/>
      <c r="P7" s="104"/>
      <c r="Q7" s="104"/>
      <c r="R7" s="104"/>
      <c r="S7" s="104"/>
      <c r="T7" s="104"/>
      <c r="U7" s="104"/>
      <c r="V7" s="104"/>
      <c r="W7" s="104"/>
    </row>
    <row r="8" spans="1:23" ht="23" customHeight="1" x14ac:dyDescent="0.35">
      <c r="A8" s="65"/>
      <c r="B8" s="203" t="s">
        <v>3</v>
      </c>
      <c r="C8" s="204"/>
      <c r="D8" s="354" t="s">
        <v>125</v>
      </c>
      <c r="E8" s="354"/>
      <c r="F8" s="354"/>
      <c r="G8" s="354"/>
      <c r="H8" s="354"/>
      <c r="I8" s="354"/>
      <c r="J8" s="354"/>
      <c r="K8" s="354"/>
      <c r="L8" s="354"/>
      <c r="M8" s="354"/>
      <c r="N8" s="354"/>
      <c r="O8" s="354"/>
      <c r="P8" s="104"/>
      <c r="Q8" s="104"/>
      <c r="R8" s="104"/>
      <c r="S8" s="104"/>
      <c r="T8" s="104"/>
      <c r="U8" s="104"/>
      <c r="V8" s="104"/>
      <c r="W8" s="104"/>
    </row>
    <row r="9" spans="1:23" ht="29.5" customHeight="1" x14ac:dyDescent="0.35">
      <c r="A9" s="65"/>
      <c r="B9" s="65"/>
      <c r="C9" s="65"/>
      <c r="D9" s="65"/>
      <c r="E9" s="65"/>
      <c r="F9" s="65"/>
      <c r="G9" s="65"/>
      <c r="H9" s="394" t="s">
        <v>139</v>
      </c>
      <c r="I9" s="394"/>
      <c r="J9" s="394"/>
      <c r="K9" s="394"/>
      <c r="L9" s="394"/>
      <c r="M9" s="394"/>
      <c r="N9" s="394"/>
      <c r="O9" s="394"/>
      <c r="P9" s="394"/>
      <c r="Q9" s="394"/>
      <c r="R9" s="394"/>
      <c r="S9" s="394"/>
      <c r="T9" s="394"/>
      <c r="U9" s="65"/>
      <c r="V9" s="65"/>
      <c r="W9" s="65"/>
    </row>
    <row r="10" spans="1:23" ht="10" customHeight="1" thickBot="1" x14ac:dyDescent="0.4">
      <c r="A10" s="65"/>
      <c r="B10" s="65"/>
      <c r="C10" s="65"/>
      <c r="D10" s="65"/>
      <c r="E10" s="65"/>
      <c r="F10" s="65"/>
      <c r="G10" s="65"/>
      <c r="H10" s="65"/>
      <c r="I10" s="65"/>
      <c r="J10" s="65"/>
      <c r="K10" s="65"/>
      <c r="L10" s="65"/>
      <c r="M10" s="104"/>
      <c r="N10" s="65"/>
      <c r="O10" s="65"/>
      <c r="P10" s="65"/>
      <c r="Q10" s="65"/>
      <c r="R10" s="65"/>
      <c r="S10" s="65"/>
      <c r="T10" s="65"/>
      <c r="U10" s="65"/>
      <c r="V10" s="65"/>
      <c r="W10" s="65"/>
    </row>
    <row r="11" spans="1:23" ht="15.5" thickBot="1" x14ac:dyDescent="0.4">
      <c r="A11" s="371" t="s">
        <v>5</v>
      </c>
      <c r="B11" s="372"/>
      <c r="C11" s="372"/>
      <c r="D11" s="372"/>
      <c r="E11" s="372"/>
      <c r="F11" s="372"/>
      <c r="G11" s="373"/>
      <c r="H11" s="374" t="s">
        <v>6</v>
      </c>
      <c r="I11" s="369" t="s">
        <v>140</v>
      </c>
      <c r="J11" s="369"/>
      <c r="K11" s="369"/>
      <c r="L11" s="369"/>
      <c r="M11" s="369" t="s">
        <v>8</v>
      </c>
      <c r="N11" s="369"/>
      <c r="O11" s="369"/>
      <c r="P11" s="369" t="s">
        <v>9</v>
      </c>
      <c r="Q11" s="369"/>
      <c r="R11" s="369"/>
      <c r="S11" s="369"/>
      <c r="T11" s="369"/>
      <c r="U11" s="369"/>
      <c r="V11" s="369" t="s">
        <v>10</v>
      </c>
      <c r="W11" s="370"/>
    </row>
    <row r="12" spans="1:23" ht="90.5" thickBot="1" x14ac:dyDescent="0.4">
      <c r="A12" s="375" t="s">
        <v>11</v>
      </c>
      <c r="B12" s="376" t="s">
        <v>12</v>
      </c>
      <c r="C12" s="376" t="s">
        <v>13</v>
      </c>
      <c r="D12" s="376" t="s">
        <v>141</v>
      </c>
      <c r="E12" s="376" t="s">
        <v>15</v>
      </c>
      <c r="F12" s="376" t="s">
        <v>16</v>
      </c>
      <c r="G12" s="376" t="s">
        <v>17</v>
      </c>
      <c r="H12" s="374"/>
      <c r="I12" s="379" t="s">
        <v>142</v>
      </c>
      <c r="J12" s="135" t="s">
        <v>143</v>
      </c>
      <c r="K12" s="135" t="s">
        <v>144</v>
      </c>
      <c r="L12" s="135" t="s">
        <v>21</v>
      </c>
      <c r="M12" s="135" t="s">
        <v>145</v>
      </c>
      <c r="N12" s="135" t="s">
        <v>146</v>
      </c>
      <c r="O12" s="135" t="s">
        <v>24</v>
      </c>
      <c r="P12" s="135" t="s">
        <v>147</v>
      </c>
      <c r="Q12" s="135" t="s">
        <v>148</v>
      </c>
      <c r="R12" s="379" t="s">
        <v>149</v>
      </c>
      <c r="S12" s="135" t="s">
        <v>150</v>
      </c>
      <c r="T12" s="135" t="s">
        <v>151</v>
      </c>
      <c r="U12" s="135" t="s">
        <v>31</v>
      </c>
      <c r="V12" s="378" t="s">
        <v>152</v>
      </c>
      <c r="W12" s="379" t="s">
        <v>153</v>
      </c>
    </row>
    <row r="13" spans="1:23" ht="16" thickBot="1" x14ac:dyDescent="0.4">
      <c r="A13" s="375"/>
      <c r="B13" s="376"/>
      <c r="C13" s="376"/>
      <c r="D13" s="376"/>
      <c r="E13" s="377"/>
      <c r="F13" s="376"/>
      <c r="G13" s="376"/>
      <c r="H13" s="374"/>
      <c r="I13" s="379"/>
      <c r="J13" s="136" t="s">
        <v>154</v>
      </c>
      <c r="K13" s="136" t="s">
        <v>33</v>
      </c>
      <c r="L13" s="136" t="s">
        <v>35</v>
      </c>
      <c r="M13" s="136" t="s">
        <v>155</v>
      </c>
      <c r="N13" s="136" t="s">
        <v>154</v>
      </c>
      <c r="O13" s="137" t="s">
        <v>35</v>
      </c>
      <c r="P13" s="136" t="s">
        <v>154</v>
      </c>
      <c r="Q13" s="136" t="s">
        <v>154</v>
      </c>
      <c r="R13" s="379"/>
      <c r="S13" s="138" t="s">
        <v>33</v>
      </c>
      <c r="T13" s="136" t="s">
        <v>33</v>
      </c>
      <c r="U13" s="137" t="s">
        <v>38</v>
      </c>
      <c r="V13" s="378"/>
      <c r="W13" s="379"/>
    </row>
    <row r="14" spans="1:23" ht="22" customHeight="1" thickBot="1" x14ac:dyDescent="0.4">
      <c r="A14" s="365">
        <v>1</v>
      </c>
      <c r="B14" s="366" t="s">
        <v>197</v>
      </c>
      <c r="C14" s="362"/>
      <c r="D14" s="361"/>
      <c r="E14" s="355" t="s">
        <v>121</v>
      </c>
      <c r="F14" s="359" t="s">
        <v>156</v>
      </c>
      <c r="G14" s="360" t="s">
        <v>61</v>
      </c>
      <c r="H14" s="162" t="s">
        <v>40</v>
      </c>
      <c r="I14" s="163">
        <v>45672</v>
      </c>
      <c r="J14" s="164"/>
      <c r="K14" s="164">
        <f>I14+8</f>
        <v>45680</v>
      </c>
      <c r="L14" s="164">
        <f>K14+15</f>
        <v>45695</v>
      </c>
      <c r="M14" s="164">
        <f>L14+5</f>
        <v>45700</v>
      </c>
      <c r="N14" s="164"/>
      <c r="O14" s="164">
        <f>M14+10</f>
        <v>45710</v>
      </c>
      <c r="P14" s="164">
        <f>O14+5</f>
        <v>45715</v>
      </c>
      <c r="Q14" s="164"/>
      <c r="R14" s="165"/>
      <c r="S14" s="164">
        <f>P14+8</f>
        <v>45723</v>
      </c>
      <c r="T14" s="164">
        <f>S14+3</f>
        <v>45726</v>
      </c>
      <c r="U14" s="164">
        <f>T14+5</f>
        <v>45731</v>
      </c>
      <c r="V14" s="164">
        <f>U14+7</f>
        <v>45738</v>
      </c>
      <c r="W14" s="164">
        <f>V14+15</f>
        <v>45753</v>
      </c>
    </row>
    <row r="15" spans="1:23" ht="25" customHeight="1" thickBot="1" x14ac:dyDescent="0.4">
      <c r="A15" s="365"/>
      <c r="B15" s="367"/>
      <c r="C15" s="363"/>
      <c r="D15" s="361"/>
      <c r="E15" s="356"/>
      <c r="F15" s="359"/>
      <c r="G15" s="361"/>
      <c r="H15" s="37" t="s">
        <v>41</v>
      </c>
      <c r="I15" s="37"/>
      <c r="J15" s="37"/>
      <c r="K15" s="37"/>
      <c r="L15" s="37"/>
      <c r="M15" s="37"/>
      <c r="N15" s="37"/>
      <c r="O15" s="37"/>
      <c r="P15" s="37"/>
      <c r="Q15" s="37"/>
      <c r="R15" s="167"/>
      <c r="S15" s="37"/>
      <c r="T15" s="37"/>
      <c r="U15" s="37"/>
      <c r="V15" s="37"/>
      <c r="W15" s="37"/>
    </row>
    <row r="16" spans="1:23" ht="22.5" customHeight="1" thickBot="1" x14ac:dyDescent="0.4">
      <c r="A16" s="365">
        <v>2</v>
      </c>
      <c r="B16" s="366" t="s">
        <v>198</v>
      </c>
      <c r="C16" s="362"/>
      <c r="D16" s="361"/>
      <c r="E16" s="355" t="s">
        <v>121</v>
      </c>
      <c r="F16" s="359" t="s">
        <v>157</v>
      </c>
      <c r="G16" s="360" t="s">
        <v>61</v>
      </c>
      <c r="H16" s="170" t="s">
        <v>40</v>
      </c>
      <c r="I16" s="163">
        <v>45672</v>
      </c>
      <c r="J16" s="164"/>
      <c r="K16" s="164">
        <f>I16+8</f>
        <v>45680</v>
      </c>
      <c r="L16" s="164">
        <f>K16+15</f>
        <v>45695</v>
      </c>
      <c r="M16" s="164">
        <f>L16+5</f>
        <v>45700</v>
      </c>
      <c r="N16" s="164"/>
      <c r="O16" s="164">
        <f>M16+10</f>
        <v>45710</v>
      </c>
      <c r="P16" s="164">
        <f>O16+5</f>
        <v>45715</v>
      </c>
      <c r="Q16" s="164"/>
      <c r="R16" s="165"/>
      <c r="S16" s="164">
        <f>P16+8</f>
        <v>45723</v>
      </c>
      <c r="T16" s="164">
        <f>S16+3</f>
        <v>45726</v>
      </c>
      <c r="U16" s="164">
        <f>T16+5</f>
        <v>45731</v>
      </c>
      <c r="V16" s="164">
        <f>U16+7</f>
        <v>45738</v>
      </c>
      <c r="W16" s="164">
        <f>V16+15</f>
        <v>45753</v>
      </c>
    </row>
    <row r="17" spans="1:23" ht="25.5" customHeight="1" thickBot="1" x14ac:dyDescent="0.4">
      <c r="A17" s="365"/>
      <c r="B17" s="367"/>
      <c r="C17" s="363"/>
      <c r="D17" s="361"/>
      <c r="E17" s="356"/>
      <c r="F17" s="359"/>
      <c r="G17" s="361"/>
      <c r="H17" s="37" t="s">
        <v>41</v>
      </c>
      <c r="I17" s="37"/>
      <c r="J17" s="37"/>
      <c r="K17" s="37"/>
      <c r="L17" s="37"/>
      <c r="M17" s="37"/>
      <c r="N17" s="37"/>
      <c r="O17" s="37"/>
      <c r="P17" s="37"/>
      <c r="Q17" s="37"/>
      <c r="R17" s="167"/>
      <c r="S17" s="37"/>
      <c r="T17" s="37"/>
      <c r="U17" s="37"/>
      <c r="V17" s="37"/>
      <c r="W17" s="37"/>
    </row>
    <row r="18" spans="1:23" ht="24.5" customHeight="1" thickBot="1" x14ac:dyDescent="0.4">
      <c r="A18" s="365">
        <v>3</v>
      </c>
      <c r="B18" s="364" t="s">
        <v>199</v>
      </c>
      <c r="C18" s="362"/>
      <c r="D18" s="361"/>
      <c r="E18" s="355" t="s">
        <v>121</v>
      </c>
      <c r="F18" s="359" t="s">
        <v>158</v>
      </c>
      <c r="G18" s="360" t="s">
        <v>61</v>
      </c>
      <c r="H18" s="170" t="s">
        <v>40</v>
      </c>
      <c r="I18" s="163">
        <v>45672</v>
      </c>
      <c r="J18" s="164"/>
      <c r="K18" s="164">
        <f>I18+8</f>
        <v>45680</v>
      </c>
      <c r="L18" s="164">
        <f>K18+15</f>
        <v>45695</v>
      </c>
      <c r="M18" s="164">
        <f>L18+5</f>
        <v>45700</v>
      </c>
      <c r="N18" s="164"/>
      <c r="O18" s="164">
        <f>M18+10</f>
        <v>45710</v>
      </c>
      <c r="P18" s="164">
        <f>O18+5</f>
        <v>45715</v>
      </c>
      <c r="Q18" s="164"/>
      <c r="R18" s="165"/>
      <c r="S18" s="164">
        <f>P18+8</f>
        <v>45723</v>
      </c>
      <c r="T18" s="164">
        <f>S18+3</f>
        <v>45726</v>
      </c>
      <c r="U18" s="164">
        <f>T18+5</f>
        <v>45731</v>
      </c>
      <c r="V18" s="164">
        <f>U18+7</f>
        <v>45738</v>
      </c>
      <c r="W18" s="164">
        <f>V18+15</f>
        <v>45753</v>
      </c>
    </row>
    <row r="19" spans="1:23" ht="25" customHeight="1" thickBot="1" x14ac:dyDescent="0.4">
      <c r="A19" s="365"/>
      <c r="B19" s="364"/>
      <c r="C19" s="363"/>
      <c r="D19" s="361"/>
      <c r="E19" s="356"/>
      <c r="F19" s="359"/>
      <c r="G19" s="361"/>
      <c r="H19" s="37" t="s">
        <v>41</v>
      </c>
      <c r="I19" s="37"/>
      <c r="J19" s="37"/>
      <c r="K19" s="37"/>
      <c r="L19" s="37"/>
      <c r="M19" s="37"/>
      <c r="N19" s="37"/>
      <c r="O19" s="37"/>
      <c r="P19" s="37"/>
      <c r="Q19" s="37"/>
      <c r="R19" s="167"/>
      <c r="S19" s="37"/>
      <c r="T19" s="37"/>
      <c r="U19" s="37"/>
      <c r="V19" s="37"/>
      <c r="W19" s="37"/>
    </row>
    <row r="20" spans="1:23" ht="16" customHeight="1" thickBot="1" x14ac:dyDescent="0.4">
      <c r="A20" s="365">
        <v>4</v>
      </c>
      <c r="B20" s="364" t="s">
        <v>200</v>
      </c>
      <c r="C20" s="362"/>
      <c r="D20" s="361"/>
      <c r="E20" s="355" t="s">
        <v>121</v>
      </c>
      <c r="F20" s="359" t="s">
        <v>186</v>
      </c>
      <c r="G20" s="360" t="s">
        <v>61</v>
      </c>
      <c r="H20" s="170" t="s">
        <v>40</v>
      </c>
      <c r="I20" s="163">
        <v>45672</v>
      </c>
      <c r="J20" s="164"/>
      <c r="K20" s="164">
        <f>I20+8</f>
        <v>45680</v>
      </c>
      <c r="L20" s="164">
        <f>K20+15</f>
        <v>45695</v>
      </c>
      <c r="M20" s="164">
        <f>L20+5</f>
        <v>45700</v>
      </c>
      <c r="N20" s="164"/>
      <c r="O20" s="164">
        <f>M20+10</f>
        <v>45710</v>
      </c>
      <c r="P20" s="164">
        <f>O20+5</f>
        <v>45715</v>
      </c>
      <c r="Q20" s="164"/>
      <c r="R20" s="165"/>
      <c r="S20" s="164">
        <f>P20+8</f>
        <v>45723</v>
      </c>
      <c r="T20" s="164">
        <f>S20+3</f>
        <v>45726</v>
      </c>
      <c r="U20" s="164">
        <f>T20+5</f>
        <v>45731</v>
      </c>
      <c r="V20" s="164">
        <f>U20+7</f>
        <v>45738</v>
      </c>
      <c r="W20" s="164">
        <f>V20+15</f>
        <v>45753</v>
      </c>
    </row>
    <row r="21" spans="1:23" ht="17" customHeight="1" thickBot="1" x14ac:dyDescent="0.4">
      <c r="A21" s="365"/>
      <c r="B21" s="364"/>
      <c r="C21" s="363"/>
      <c r="D21" s="361"/>
      <c r="E21" s="356"/>
      <c r="F21" s="359"/>
      <c r="G21" s="361"/>
      <c r="H21" s="37" t="s">
        <v>41</v>
      </c>
      <c r="I21" s="37"/>
      <c r="J21" s="37"/>
      <c r="K21" s="37"/>
      <c r="L21" s="37"/>
      <c r="M21" s="37"/>
      <c r="N21" s="37"/>
      <c r="O21" s="37"/>
      <c r="P21" s="37"/>
      <c r="Q21" s="37"/>
      <c r="R21" s="167"/>
      <c r="S21" s="37"/>
      <c r="T21" s="37"/>
      <c r="U21" s="37"/>
      <c r="V21" s="37"/>
      <c r="W21" s="37"/>
    </row>
    <row r="22" spans="1:23" ht="19" customHeight="1" thickBot="1" x14ac:dyDescent="0.4">
      <c r="A22" s="365">
        <v>5</v>
      </c>
      <c r="B22" s="364" t="s">
        <v>192</v>
      </c>
      <c r="C22" s="298"/>
      <c r="D22" s="368"/>
      <c r="E22" s="355" t="s">
        <v>121</v>
      </c>
      <c r="F22" s="359" t="s">
        <v>188</v>
      </c>
      <c r="G22" s="360" t="s">
        <v>61</v>
      </c>
      <c r="H22" s="170" t="s">
        <v>40</v>
      </c>
      <c r="I22" s="163">
        <v>45762</v>
      </c>
      <c r="J22" s="164"/>
      <c r="K22" s="164">
        <f>I22+8</f>
        <v>45770</v>
      </c>
      <c r="L22" s="164">
        <f>K22+15</f>
        <v>45785</v>
      </c>
      <c r="M22" s="164">
        <f>L22+5</f>
        <v>45790</v>
      </c>
      <c r="N22" s="164"/>
      <c r="O22" s="164">
        <f>M22+10</f>
        <v>45800</v>
      </c>
      <c r="P22" s="164">
        <f>O22+5</f>
        <v>45805</v>
      </c>
      <c r="Q22" s="164"/>
      <c r="R22" s="165"/>
      <c r="S22" s="164">
        <f>P22+8</f>
        <v>45813</v>
      </c>
      <c r="T22" s="164">
        <f>S22+3</f>
        <v>45816</v>
      </c>
      <c r="U22" s="164">
        <f>T22+5</f>
        <v>45821</v>
      </c>
      <c r="V22" s="164">
        <f>U22+7</f>
        <v>45828</v>
      </c>
      <c r="W22" s="164">
        <f>V22+15</f>
        <v>45843</v>
      </c>
    </row>
    <row r="23" spans="1:23" ht="21.5" customHeight="1" thickBot="1" x14ac:dyDescent="0.4">
      <c r="A23" s="365"/>
      <c r="B23" s="364"/>
      <c r="C23" s="244"/>
      <c r="D23" s="367"/>
      <c r="E23" s="356"/>
      <c r="F23" s="359"/>
      <c r="G23" s="361"/>
      <c r="H23" s="37" t="s">
        <v>41</v>
      </c>
      <c r="I23" s="37"/>
      <c r="J23" s="37"/>
      <c r="K23" s="37"/>
      <c r="L23" s="37"/>
      <c r="M23" s="37"/>
      <c r="N23" s="37"/>
      <c r="O23" s="37"/>
      <c r="P23" s="37"/>
      <c r="Q23" s="37"/>
      <c r="R23" s="167"/>
      <c r="S23" s="37"/>
      <c r="T23" s="37"/>
      <c r="U23" s="37"/>
      <c r="V23" s="37"/>
      <c r="W23" s="37"/>
    </row>
    <row r="24" spans="1:23" ht="22" customHeight="1" thickBot="1" x14ac:dyDescent="0.4">
      <c r="A24" s="365">
        <v>6</v>
      </c>
      <c r="B24" s="364" t="s">
        <v>189</v>
      </c>
      <c r="C24" s="298"/>
      <c r="D24" s="360"/>
      <c r="E24" s="355" t="s">
        <v>121</v>
      </c>
      <c r="F24" s="359" t="s">
        <v>190</v>
      </c>
      <c r="G24" s="360" t="s">
        <v>61</v>
      </c>
      <c r="H24" s="166" t="s">
        <v>40</v>
      </c>
      <c r="I24" s="168">
        <v>45762</v>
      </c>
      <c r="J24" s="169"/>
      <c r="K24" s="169">
        <f>I24+8</f>
        <v>45770</v>
      </c>
      <c r="L24" s="169">
        <f>K24+15</f>
        <v>45785</v>
      </c>
      <c r="M24" s="169">
        <f>L24+5</f>
        <v>45790</v>
      </c>
      <c r="N24" s="169"/>
      <c r="O24" s="169">
        <f>M24+10</f>
        <v>45800</v>
      </c>
      <c r="P24" s="169">
        <f>O24+5</f>
        <v>45805</v>
      </c>
      <c r="Q24" s="169"/>
      <c r="R24" s="395"/>
      <c r="S24" s="169">
        <f>P24+8</f>
        <v>45813</v>
      </c>
      <c r="T24" s="169">
        <f>S24+3</f>
        <v>45816</v>
      </c>
      <c r="U24" s="169">
        <f>T24+5</f>
        <v>45821</v>
      </c>
      <c r="V24" s="169">
        <f>U24+7</f>
        <v>45828</v>
      </c>
      <c r="W24" s="169">
        <f>V24+15</f>
        <v>45843</v>
      </c>
    </row>
    <row r="25" spans="1:23" ht="26" customHeight="1" thickBot="1" x14ac:dyDescent="0.4">
      <c r="A25" s="365"/>
      <c r="B25" s="364"/>
      <c r="C25" s="244"/>
      <c r="D25" s="360"/>
      <c r="E25" s="356"/>
      <c r="F25" s="359"/>
      <c r="G25" s="360"/>
      <c r="H25" s="37" t="s">
        <v>41</v>
      </c>
      <c r="I25" s="32"/>
      <c r="J25" s="37"/>
      <c r="K25" s="37"/>
      <c r="L25" s="37"/>
      <c r="M25" s="37"/>
      <c r="N25" s="37"/>
      <c r="O25" s="37"/>
      <c r="P25" s="37"/>
      <c r="Q25" s="37"/>
      <c r="R25" s="396"/>
      <c r="S25" s="37"/>
      <c r="T25" s="37"/>
      <c r="U25" s="37"/>
      <c r="V25" s="37"/>
      <c r="W25" s="37"/>
    </row>
    <row r="26" spans="1:23" ht="29" customHeight="1" thickBot="1" x14ac:dyDescent="0.4">
      <c r="A26" s="365">
        <v>7</v>
      </c>
      <c r="B26" s="366" t="s">
        <v>165</v>
      </c>
      <c r="C26" s="298"/>
      <c r="D26" s="360"/>
      <c r="E26" s="355" t="s">
        <v>121</v>
      </c>
      <c r="F26" s="359" t="s">
        <v>191</v>
      </c>
      <c r="G26" s="360" t="s">
        <v>61</v>
      </c>
      <c r="H26" s="139" t="s">
        <v>40</v>
      </c>
      <c r="I26" s="156">
        <v>45767</v>
      </c>
      <c r="J26" s="141"/>
      <c r="K26" s="140">
        <f>I26+8</f>
        <v>45775</v>
      </c>
      <c r="L26" s="142">
        <f>K26+15</f>
        <v>45790</v>
      </c>
      <c r="M26" s="142">
        <f>L26+5</f>
        <v>45795</v>
      </c>
      <c r="N26" s="141"/>
      <c r="O26" s="142">
        <f>M26+10</f>
        <v>45805</v>
      </c>
      <c r="P26" s="142">
        <f>O26+5</f>
        <v>45810</v>
      </c>
      <c r="Q26" s="141"/>
      <c r="R26" s="161"/>
      <c r="S26" s="142">
        <f>P26+8</f>
        <v>45818</v>
      </c>
      <c r="T26" s="142">
        <f>S26+3</f>
        <v>45821</v>
      </c>
      <c r="U26" s="142">
        <f>T26+5</f>
        <v>45826</v>
      </c>
      <c r="V26" s="142">
        <f>U26+7</f>
        <v>45833</v>
      </c>
      <c r="W26" s="142">
        <f>V26+15</f>
        <v>45848</v>
      </c>
    </row>
    <row r="27" spans="1:23" ht="22.5" customHeight="1" thickBot="1" x14ac:dyDescent="0.4">
      <c r="A27" s="365"/>
      <c r="B27" s="367"/>
      <c r="C27" s="244"/>
      <c r="D27" s="360"/>
      <c r="E27" s="356"/>
      <c r="F27" s="359"/>
      <c r="G27" s="360"/>
      <c r="H27" s="37" t="s">
        <v>41</v>
      </c>
      <c r="I27" s="37"/>
      <c r="J27" s="37"/>
      <c r="K27" s="37"/>
      <c r="L27" s="37"/>
      <c r="M27" s="37"/>
      <c r="N27" s="37"/>
      <c r="O27" s="37"/>
      <c r="P27" s="37"/>
      <c r="Q27" s="37"/>
      <c r="R27" s="37"/>
      <c r="S27" s="37"/>
      <c r="T27" s="37"/>
      <c r="U27" s="37"/>
      <c r="V27" s="37"/>
      <c r="W27" s="37"/>
    </row>
    <row r="28" spans="1:23" ht="24" customHeight="1" thickBot="1" x14ac:dyDescent="0.4">
      <c r="A28" s="365">
        <v>8</v>
      </c>
      <c r="B28" s="366" t="s">
        <v>166</v>
      </c>
      <c r="C28" s="298"/>
      <c r="D28" s="360"/>
      <c r="E28" s="355" t="s">
        <v>121</v>
      </c>
      <c r="F28" s="359" t="s">
        <v>193</v>
      </c>
      <c r="G28" s="360" t="s">
        <v>61</v>
      </c>
      <c r="H28" s="139" t="s">
        <v>40</v>
      </c>
      <c r="I28" s="156">
        <v>45793</v>
      </c>
      <c r="J28" s="141"/>
      <c r="K28" s="140">
        <f>I28+8</f>
        <v>45801</v>
      </c>
      <c r="L28" s="142">
        <f>K28+15</f>
        <v>45816</v>
      </c>
      <c r="M28" s="142">
        <f>L28+5</f>
        <v>45821</v>
      </c>
      <c r="N28" s="141"/>
      <c r="O28" s="142">
        <f>M28+10</f>
        <v>45831</v>
      </c>
      <c r="P28" s="142">
        <f>O28+5</f>
        <v>45836</v>
      </c>
      <c r="Q28" s="141"/>
      <c r="R28" s="161"/>
      <c r="S28" s="142">
        <f>P28+8</f>
        <v>45844</v>
      </c>
      <c r="T28" s="142">
        <f>S28+3</f>
        <v>45847</v>
      </c>
      <c r="U28" s="142">
        <f>T28+5</f>
        <v>45852</v>
      </c>
      <c r="V28" s="142">
        <f>U28+7</f>
        <v>45859</v>
      </c>
      <c r="W28" s="142">
        <f>V28+15</f>
        <v>45874</v>
      </c>
    </row>
    <row r="29" spans="1:23" ht="25" customHeight="1" thickBot="1" x14ac:dyDescent="0.4">
      <c r="A29" s="365"/>
      <c r="B29" s="367"/>
      <c r="C29" s="244"/>
      <c r="D29" s="360"/>
      <c r="E29" s="356"/>
      <c r="F29" s="359"/>
      <c r="G29" s="360"/>
      <c r="H29" s="37" t="s">
        <v>41</v>
      </c>
      <c r="I29" s="32"/>
      <c r="J29" s="37"/>
      <c r="K29" s="37"/>
      <c r="L29" s="37"/>
      <c r="M29" s="37"/>
      <c r="N29" s="37"/>
      <c r="O29" s="37"/>
      <c r="P29" s="37"/>
      <c r="Q29" s="37"/>
      <c r="R29" s="160"/>
      <c r="S29" s="37"/>
      <c r="T29" s="37"/>
      <c r="U29" s="37"/>
      <c r="V29" s="37"/>
      <c r="W29" s="37"/>
    </row>
    <row r="30" spans="1:23" ht="25" customHeight="1" thickBot="1" x14ac:dyDescent="0.4">
      <c r="A30" s="365">
        <v>9</v>
      </c>
      <c r="B30" s="366" t="s">
        <v>180</v>
      </c>
      <c r="C30" s="298"/>
      <c r="D30" s="360"/>
      <c r="E30" s="355" t="s">
        <v>121</v>
      </c>
      <c r="F30" s="359" t="s">
        <v>194</v>
      </c>
      <c r="G30" s="360" t="s">
        <v>61</v>
      </c>
      <c r="H30" s="139" t="s">
        <v>40</v>
      </c>
      <c r="I30" s="156">
        <v>45801</v>
      </c>
      <c r="J30" s="141"/>
      <c r="K30" s="140">
        <f>I30+8</f>
        <v>45809</v>
      </c>
      <c r="L30" s="142">
        <f>K30+15</f>
        <v>45824</v>
      </c>
      <c r="M30" s="142">
        <f>L30+5</f>
        <v>45829</v>
      </c>
      <c r="N30" s="141"/>
      <c r="O30" s="142">
        <f>M30+10</f>
        <v>45839</v>
      </c>
      <c r="P30" s="142">
        <f>O30+5</f>
        <v>45844</v>
      </c>
      <c r="Q30" s="141"/>
      <c r="R30" s="161"/>
      <c r="S30" s="142">
        <f>P30+8</f>
        <v>45852</v>
      </c>
      <c r="T30" s="142">
        <f>S30+3</f>
        <v>45855</v>
      </c>
      <c r="U30" s="142">
        <f>T30+5</f>
        <v>45860</v>
      </c>
      <c r="V30" s="142">
        <f>U30+7</f>
        <v>45867</v>
      </c>
      <c r="W30" s="142">
        <f>V30+15</f>
        <v>45882</v>
      </c>
    </row>
    <row r="31" spans="1:23" ht="32" customHeight="1" thickBot="1" x14ac:dyDescent="0.4">
      <c r="A31" s="365"/>
      <c r="B31" s="367"/>
      <c r="C31" s="244"/>
      <c r="D31" s="360"/>
      <c r="E31" s="356"/>
      <c r="F31" s="359"/>
      <c r="G31" s="360"/>
      <c r="H31" s="37" t="s">
        <v>41</v>
      </c>
      <c r="I31" s="32"/>
      <c r="J31" s="37"/>
      <c r="K31" s="37"/>
      <c r="L31" s="37"/>
      <c r="M31" s="37"/>
      <c r="N31" s="37"/>
      <c r="O31" s="37"/>
      <c r="P31" s="37"/>
      <c r="Q31" s="37"/>
      <c r="R31" s="160"/>
      <c r="S31" s="37"/>
      <c r="T31" s="37"/>
      <c r="U31" s="37"/>
      <c r="V31" s="37"/>
      <c r="W31" s="37"/>
    </row>
    <row r="32" spans="1:23" ht="32" customHeight="1" thickBot="1" x14ac:dyDescent="0.4">
      <c r="A32" s="365">
        <v>10</v>
      </c>
      <c r="B32" s="366" t="s">
        <v>185</v>
      </c>
      <c r="C32" s="298"/>
      <c r="D32" s="298"/>
      <c r="E32" s="355" t="s">
        <v>121</v>
      </c>
      <c r="F32" s="359" t="s">
        <v>195</v>
      </c>
      <c r="G32" s="387" t="s">
        <v>61</v>
      </c>
      <c r="H32" s="139" t="s">
        <v>40</v>
      </c>
      <c r="I32" s="156">
        <v>45712</v>
      </c>
      <c r="J32" s="140"/>
      <c r="K32" s="140">
        <f>I32+8</f>
        <v>45720</v>
      </c>
      <c r="L32" s="140">
        <f>K32+15</f>
        <v>45735</v>
      </c>
      <c r="M32" s="140">
        <f>L32+5</f>
        <v>45740</v>
      </c>
      <c r="N32" s="140"/>
      <c r="O32" s="140">
        <f>M32+10</f>
        <v>45750</v>
      </c>
      <c r="P32" s="140">
        <f>O32+5</f>
        <v>45755</v>
      </c>
      <c r="Q32" s="140"/>
      <c r="R32" s="161"/>
      <c r="S32" s="140">
        <f>P32+8</f>
        <v>45763</v>
      </c>
      <c r="T32" s="140">
        <f>S32+3</f>
        <v>45766</v>
      </c>
      <c r="U32" s="140">
        <f>T32+5</f>
        <v>45771</v>
      </c>
      <c r="V32" s="140">
        <f>U32+7</f>
        <v>45778</v>
      </c>
      <c r="W32" s="140">
        <f>V32+15</f>
        <v>45793</v>
      </c>
    </row>
    <row r="33" spans="1:23" ht="20" customHeight="1" thickBot="1" x14ac:dyDescent="0.4">
      <c r="A33" s="365"/>
      <c r="B33" s="367"/>
      <c r="C33" s="244"/>
      <c r="D33" s="244"/>
      <c r="E33" s="356"/>
      <c r="F33" s="359"/>
      <c r="G33" s="388"/>
      <c r="H33" s="37" t="s">
        <v>41</v>
      </c>
      <c r="I33" s="32"/>
      <c r="J33" s="37"/>
      <c r="K33" s="37"/>
      <c r="L33" s="37"/>
      <c r="M33" s="37"/>
      <c r="N33" s="37"/>
      <c r="O33" s="37"/>
      <c r="P33" s="37"/>
      <c r="Q33" s="37"/>
      <c r="R33" s="160"/>
      <c r="S33" s="37"/>
      <c r="T33" s="37"/>
      <c r="U33" s="37"/>
      <c r="V33" s="37"/>
      <c r="W33" s="37"/>
    </row>
    <row r="34" spans="1:23" ht="32" customHeight="1" thickBot="1" x14ac:dyDescent="0.4">
      <c r="A34" s="365">
        <v>11</v>
      </c>
      <c r="B34" s="366" t="s">
        <v>187</v>
      </c>
      <c r="C34" s="298"/>
      <c r="D34" s="360"/>
      <c r="E34" s="355" t="s">
        <v>121</v>
      </c>
      <c r="F34" s="359" t="s">
        <v>196</v>
      </c>
      <c r="G34" s="360" t="s">
        <v>61</v>
      </c>
      <c r="H34" s="139" t="s">
        <v>40</v>
      </c>
      <c r="I34" s="156">
        <v>45712</v>
      </c>
      <c r="J34" s="140"/>
      <c r="K34" s="140">
        <f>I34+8</f>
        <v>45720</v>
      </c>
      <c r="L34" s="140">
        <f>K34+15</f>
        <v>45735</v>
      </c>
      <c r="M34" s="140">
        <f>L34+5</f>
        <v>45740</v>
      </c>
      <c r="N34" s="140"/>
      <c r="O34" s="140">
        <f>M34+10</f>
        <v>45750</v>
      </c>
      <c r="P34" s="140">
        <f>O34+5</f>
        <v>45755</v>
      </c>
      <c r="Q34" s="140"/>
      <c r="R34" s="161"/>
      <c r="S34" s="140">
        <f>P34+8</f>
        <v>45763</v>
      </c>
      <c r="T34" s="140">
        <f>S34+3</f>
        <v>45766</v>
      </c>
      <c r="U34" s="140">
        <f>T34+5</f>
        <v>45771</v>
      </c>
      <c r="V34" s="140">
        <f>U34+7</f>
        <v>45778</v>
      </c>
      <c r="W34" s="140">
        <f>V34+15</f>
        <v>45793</v>
      </c>
    </row>
    <row r="35" spans="1:23" ht="19" customHeight="1" thickBot="1" x14ac:dyDescent="0.4">
      <c r="A35" s="365"/>
      <c r="B35" s="367"/>
      <c r="C35" s="244"/>
      <c r="D35" s="360"/>
      <c r="E35" s="356"/>
      <c r="F35" s="359"/>
      <c r="G35" s="360"/>
      <c r="H35" s="37" t="s">
        <v>41</v>
      </c>
      <c r="I35" s="32"/>
      <c r="J35" s="37"/>
      <c r="K35" s="37"/>
      <c r="L35" s="37"/>
      <c r="M35" s="37"/>
      <c r="N35" s="37"/>
      <c r="O35" s="37"/>
      <c r="P35" s="37"/>
      <c r="Q35" s="37"/>
      <c r="R35" s="160"/>
      <c r="S35" s="37"/>
      <c r="T35" s="37"/>
      <c r="U35" s="37"/>
      <c r="V35" s="37"/>
      <c r="W35" s="37"/>
    </row>
    <row r="36" spans="1:23" ht="30" customHeight="1" x14ac:dyDescent="0.35">
      <c r="A36" s="267" t="s">
        <v>42</v>
      </c>
      <c r="B36" s="267" t="s">
        <v>42</v>
      </c>
      <c r="C36" s="90"/>
      <c r="D36" s="91"/>
      <c r="E36" s="92"/>
      <c r="F36" s="92"/>
      <c r="G36" s="92"/>
      <c r="H36" s="43"/>
      <c r="I36" s="43"/>
      <c r="J36" s="43"/>
      <c r="K36" s="43"/>
      <c r="L36" s="43"/>
      <c r="M36" s="43"/>
      <c r="N36" s="43"/>
      <c r="O36" s="43"/>
      <c r="P36" s="43"/>
      <c r="Q36" s="43"/>
      <c r="R36" s="44"/>
      <c r="S36" s="43"/>
      <c r="T36" s="43"/>
      <c r="U36" s="43"/>
      <c r="V36" s="43"/>
      <c r="W36" s="43"/>
    </row>
    <row r="37" spans="1:23" ht="16.5" thickBot="1" x14ac:dyDescent="0.4">
      <c r="A37" s="143"/>
      <c r="B37" s="144"/>
      <c r="C37" s="145"/>
      <c r="D37" s="146"/>
      <c r="E37" s="146"/>
      <c r="F37" s="147"/>
      <c r="G37" s="146"/>
      <c r="H37" s="148"/>
      <c r="I37" s="149"/>
      <c r="J37" s="149"/>
      <c r="K37" s="149"/>
      <c r="L37" s="149"/>
      <c r="M37" s="149"/>
      <c r="N37" s="149"/>
      <c r="O37" s="149"/>
      <c r="P37" s="149"/>
      <c r="Q37" s="149"/>
      <c r="R37" s="145"/>
      <c r="S37" s="149"/>
      <c r="T37" s="149"/>
      <c r="U37" s="149"/>
      <c r="V37" s="149"/>
      <c r="W37" s="149"/>
    </row>
    <row r="38" spans="1:23" ht="16.5" thickBot="1" x14ac:dyDescent="0.4">
      <c r="A38" s="65"/>
      <c r="B38" s="380" t="s">
        <v>43</v>
      </c>
      <c r="C38" s="381"/>
      <c r="D38" s="381"/>
      <c r="E38" s="381"/>
      <c r="F38" s="382"/>
      <c r="G38" s="65"/>
      <c r="H38" s="65"/>
      <c r="I38" s="65"/>
      <c r="J38" s="65"/>
      <c r="K38" s="65"/>
      <c r="L38" s="65"/>
      <c r="M38" s="65"/>
      <c r="N38" s="65"/>
      <c r="O38" s="65"/>
      <c r="P38" s="65"/>
      <c r="Q38" s="65"/>
      <c r="R38" s="65"/>
      <c r="S38" s="65"/>
      <c r="T38" s="65"/>
      <c r="U38" s="65"/>
      <c r="V38" s="65"/>
      <c r="W38" s="65"/>
    </row>
    <row r="39" spans="1:23" ht="16.5" thickBot="1" x14ac:dyDescent="0.4">
      <c r="A39" s="65"/>
      <c r="B39" s="150" t="s">
        <v>44</v>
      </c>
      <c r="C39" s="383" t="s">
        <v>120</v>
      </c>
      <c r="D39" s="384"/>
      <c r="E39" s="385"/>
      <c r="F39" s="386"/>
      <c r="G39" s="65"/>
      <c r="H39" s="65"/>
      <c r="I39" s="65"/>
      <c r="J39" s="65"/>
      <c r="K39" s="65"/>
      <c r="L39" s="65"/>
      <c r="M39" s="65"/>
      <c r="N39" s="65"/>
      <c r="O39" s="65"/>
      <c r="P39" s="65"/>
      <c r="Q39" s="65"/>
      <c r="R39" s="65"/>
      <c r="S39" s="65"/>
      <c r="T39" s="65"/>
      <c r="U39" s="65"/>
      <c r="V39" s="65"/>
      <c r="W39" s="65"/>
    </row>
    <row r="40" spans="1:23" ht="16.5" thickBot="1" x14ac:dyDescent="0.4">
      <c r="A40" s="65"/>
      <c r="B40" s="119"/>
      <c r="C40" s="120"/>
      <c r="D40" s="120"/>
      <c r="E40" s="120"/>
      <c r="F40" s="120"/>
      <c r="G40" s="65"/>
      <c r="H40" s="65"/>
      <c r="I40" s="65"/>
      <c r="J40" s="65"/>
      <c r="K40" s="65"/>
      <c r="L40" s="65"/>
      <c r="M40" s="65"/>
      <c r="N40" s="65"/>
      <c r="O40" s="65"/>
      <c r="P40" s="65"/>
      <c r="Q40" s="65"/>
      <c r="R40" s="65"/>
      <c r="S40" s="65"/>
      <c r="T40" s="65"/>
      <c r="U40" s="65"/>
      <c r="V40" s="65"/>
      <c r="W40" s="65"/>
    </row>
    <row r="41" spans="1:23" ht="16.5" thickBot="1" x14ac:dyDescent="0.4">
      <c r="A41" s="65"/>
      <c r="B41" s="176" t="s">
        <v>45</v>
      </c>
      <c r="C41" s="176"/>
      <c r="D41" s="345" t="s">
        <v>46</v>
      </c>
      <c r="E41" s="346"/>
      <c r="F41" s="346"/>
      <c r="G41" s="346"/>
      <c r="H41" s="347"/>
      <c r="I41" s="65"/>
      <c r="J41" s="326" t="s">
        <v>47</v>
      </c>
      <c r="K41" s="327"/>
      <c r="L41" s="328" t="s">
        <v>48</v>
      </c>
      <c r="M41" s="329"/>
      <c r="N41" s="330"/>
      <c r="O41" s="65"/>
      <c r="P41" s="213" t="s">
        <v>15</v>
      </c>
      <c r="Q41" s="214"/>
      <c r="R41" s="214"/>
      <c r="S41" s="214"/>
      <c r="T41" s="215"/>
      <c r="U41" s="65"/>
      <c r="V41" s="65"/>
      <c r="W41" s="65"/>
    </row>
    <row r="42" spans="1:23" ht="16.5" thickBot="1" x14ac:dyDescent="0.4">
      <c r="A42" s="65"/>
      <c r="B42" s="176" t="s">
        <v>49</v>
      </c>
      <c r="C42" s="176"/>
      <c r="D42" s="97" t="s">
        <v>159</v>
      </c>
      <c r="E42" s="122"/>
      <c r="F42" s="229" t="s">
        <v>160</v>
      </c>
      <c r="G42" s="230"/>
      <c r="H42" s="231"/>
      <c r="I42" s="65"/>
      <c r="J42" s="331">
        <v>1</v>
      </c>
      <c r="K42" s="332"/>
      <c r="L42" s="389" t="s">
        <v>51</v>
      </c>
      <c r="M42" s="227"/>
      <c r="N42" s="228"/>
      <c r="O42" s="65"/>
      <c r="P42" s="151" t="s">
        <v>52</v>
      </c>
      <c r="Q42" s="389" t="s">
        <v>53</v>
      </c>
      <c r="R42" s="227"/>
      <c r="S42" s="227"/>
      <c r="T42" s="228"/>
      <c r="U42" s="65"/>
      <c r="V42" s="65"/>
      <c r="W42" s="65"/>
    </row>
    <row r="43" spans="1:23" ht="16.5" thickBot="1" x14ac:dyDescent="0.4">
      <c r="A43" s="65"/>
      <c r="B43" s="176" t="s">
        <v>54</v>
      </c>
      <c r="C43" s="176"/>
      <c r="D43" s="124" t="s">
        <v>161</v>
      </c>
      <c r="E43" s="125"/>
      <c r="F43" s="390" t="s">
        <v>162</v>
      </c>
      <c r="G43" s="391"/>
      <c r="H43" s="392"/>
      <c r="I43" s="65"/>
      <c r="J43" s="321">
        <v>2</v>
      </c>
      <c r="K43" s="322"/>
      <c r="L43" s="389" t="s">
        <v>57</v>
      </c>
      <c r="M43" s="227"/>
      <c r="N43" s="228"/>
      <c r="O43" s="65"/>
      <c r="P43" s="152" t="s">
        <v>58</v>
      </c>
      <c r="Q43" s="389" t="s">
        <v>59</v>
      </c>
      <c r="R43" s="227"/>
      <c r="S43" s="227"/>
      <c r="T43" s="228"/>
      <c r="U43" s="65"/>
      <c r="V43" s="65"/>
      <c r="W43" s="65"/>
    </row>
    <row r="44" spans="1:23" ht="16.5" customHeight="1" thickBot="1" x14ac:dyDescent="0.4">
      <c r="A44" s="65"/>
      <c r="B44" s="176" t="s">
        <v>60</v>
      </c>
      <c r="C44" s="176"/>
      <c r="D44" s="97" t="s">
        <v>61</v>
      </c>
      <c r="E44" s="122"/>
      <c r="F44" s="390" t="s">
        <v>163</v>
      </c>
      <c r="G44" s="391"/>
      <c r="H44" s="392"/>
      <c r="I44" s="65"/>
      <c r="J44" s="321">
        <v>3</v>
      </c>
      <c r="K44" s="322"/>
      <c r="L44" s="389" t="s">
        <v>63</v>
      </c>
      <c r="M44" s="227"/>
      <c r="N44" s="228"/>
      <c r="O44" s="65"/>
      <c r="P44" s="153" t="s">
        <v>64</v>
      </c>
      <c r="Q44" s="389" t="s">
        <v>65</v>
      </c>
      <c r="R44" s="227"/>
      <c r="S44" s="227"/>
      <c r="T44" s="228"/>
      <c r="U44" s="65"/>
      <c r="V44" s="65"/>
      <c r="W44" s="65"/>
    </row>
    <row r="45" spans="1:23" ht="28" customHeight="1" thickBot="1" x14ac:dyDescent="0.4">
      <c r="A45" s="65"/>
      <c r="B45" s="176" t="s">
        <v>66</v>
      </c>
      <c r="C45" s="176"/>
      <c r="D45" s="124" t="s">
        <v>67</v>
      </c>
      <c r="E45" s="125"/>
      <c r="F45" s="390" t="s">
        <v>68</v>
      </c>
      <c r="G45" s="391"/>
      <c r="H45" s="392"/>
      <c r="I45" s="65"/>
      <c r="J45" s="336"/>
      <c r="K45" s="337"/>
      <c r="L45" s="393"/>
      <c r="M45" s="196"/>
      <c r="N45" s="197"/>
      <c r="O45" s="65"/>
      <c r="P45" s="96" t="s">
        <v>121</v>
      </c>
      <c r="Q45" s="389" t="s">
        <v>133</v>
      </c>
      <c r="R45" s="227"/>
      <c r="S45" s="227"/>
      <c r="T45" s="228"/>
      <c r="U45" s="65"/>
      <c r="V45" s="65"/>
      <c r="W45" s="65"/>
    </row>
    <row r="49" spans="2:2" ht="16" x14ac:dyDescent="0.35">
      <c r="B49" s="65"/>
    </row>
  </sheetData>
  <mergeCells count="135">
    <mergeCell ref="C2:Q2"/>
    <mergeCell ref="H9:T9"/>
    <mergeCell ref="A36:B36"/>
    <mergeCell ref="B6:C6"/>
    <mergeCell ref="D6:O6"/>
    <mergeCell ref="B7:C7"/>
    <mergeCell ref="D7:O7"/>
    <mergeCell ref="B8:C8"/>
    <mergeCell ref="D8:O8"/>
    <mergeCell ref="A28:A29"/>
    <mergeCell ref="C28:C29"/>
    <mergeCell ref="D28:D29"/>
    <mergeCell ref="E28:E29"/>
    <mergeCell ref="F28:F29"/>
    <mergeCell ref="R24:R25"/>
    <mergeCell ref="A26:A27"/>
    <mergeCell ref="D26:D27"/>
    <mergeCell ref="E26:E27"/>
    <mergeCell ref="F26:F27"/>
    <mergeCell ref="G26:G27"/>
    <mergeCell ref="A24:A25"/>
    <mergeCell ref="D24:D25"/>
    <mergeCell ref="E24:E25"/>
    <mergeCell ref="F24:F25"/>
    <mergeCell ref="Q42:T42"/>
    <mergeCell ref="B43:C43"/>
    <mergeCell ref="F43:H43"/>
    <mergeCell ref="J43:K43"/>
    <mergeCell ref="L43:N43"/>
    <mergeCell ref="Q43:T43"/>
    <mergeCell ref="F45:H45"/>
    <mergeCell ref="J45:K45"/>
    <mergeCell ref="L45:N45"/>
    <mergeCell ref="B42:C42"/>
    <mergeCell ref="F42:H42"/>
    <mergeCell ref="J42:K42"/>
    <mergeCell ref="L42:N42"/>
    <mergeCell ref="Q45:T45"/>
    <mergeCell ref="B44:C44"/>
    <mergeCell ref="F44:H44"/>
    <mergeCell ref="J44:K44"/>
    <mergeCell ref="L44:N44"/>
    <mergeCell ref="Q44:T44"/>
    <mergeCell ref="B45:C45"/>
    <mergeCell ref="L41:N41"/>
    <mergeCell ref="P41:T41"/>
    <mergeCell ref="B38:F38"/>
    <mergeCell ref="C39:F39"/>
    <mergeCell ref="B41:C41"/>
    <mergeCell ref="D41:H41"/>
    <mergeCell ref="J41:K41"/>
    <mergeCell ref="G28:G29"/>
    <mergeCell ref="B30:B31"/>
    <mergeCell ref="G30:G31"/>
    <mergeCell ref="B34:B35"/>
    <mergeCell ref="G34:G35"/>
    <mergeCell ref="B32:B33"/>
    <mergeCell ref="B28:B29"/>
    <mergeCell ref="G32:G33"/>
    <mergeCell ref="A14:A15"/>
    <mergeCell ref="D14:D15"/>
    <mergeCell ref="E14:E15"/>
    <mergeCell ref="F14:F15"/>
    <mergeCell ref="G14:G15"/>
    <mergeCell ref="F12:F13"/>
    <mergeCell ref="G12:G13"/>
    <mergeCell ref="I12:I13"/>
    <mergeCell ref="R12:R13"/>
    <mergeCell ref="B14:B15"/>
    <mergeCell ref="C14:C15"/>
    <mergeCell ref="B4:C4"/>
    <mergeCell ref="D4:O4"/>
    <mergeCell ref="B5:C5"/>
    <mergeCell ref="D5:O5"/>
    <mergeCell ref="V11:W11"/>
    <mergeCell ref="A11:G11"/>
    <mergeCell ref="H11:H13"/>
    <mergeCell ref="I11:L11"/>
    <mergeCell ref="M11:O11"/>
    <mergeCell ref="P11:U11"/>
    <mergeCell ref="A12:A13"/>
    <mergeCell ref="B12:B13"/>
    <mergeCell ref="C12:C13"/>
    <mergeCell ref="D12:D13"/>
    <mergeCell ref="E12:E13"/>
    <mergeCell ref="V12:V13"/>
    <mergeCell ref="W12:W13"/>
    <mergeCell ref="A34:A35"/>
    <mergeCell ref="C34:C35"/>
    <mergeCell ref="D34:D35"/>
    <mergeCell ref="E34:E35"/>
    <mergeCell ref="F34:F35"/>
    <mergeCell ref="A30:A31"/>
    <mergeCell ref="C30:C31"/>
    <mergeCell ref="D30:D31"/>
    <mergeCell ref="E30:E31"/>
    <mergeCell ref="F30:F31"/>
    <mergeCell ref="B26:B27"/>
    <mergeCell ref="A22:A23"/>
    <mergeCell ref="D22:D23"/>
    <mergeCell ref="E22:E23"/>
    <mergeCell ref="F22:F23"/>
    <mergeCell ref="G22:G23"/>
    <mergeCell ref="C26:C27"/>
    <mergeCell ref="A32:A33"/>
    <mergeCell ref="C32:C33"/>
    <mergeCell ref="D32:D33"/>
    <mergeCell ref="E32:E33"/>
    <mergeCell ref="F32:F33"/>
    <mergeCell ref="G24:G25"/>
    <mergeCell ref="B22:B23"/>
    <mergeCell ref="B24:B25"/>
    <mergeCell ref="C16:C17"/>
    <mergeCell ref="C22:C23"/>
    <mergeCell ref="C24:C25"/>
    <mergeCell ref="B18:B19"/>
    <mergeCell ref="B20:B21"/>
    <mergeCell ref="C18:C19"/>
    <mergeCell ref="C20:C21"/>
    <mergeCell ref="A16:A17"/>
    <mergeCell ref="A18:A19"/>
    <mergeCell ref="A20:A21"/>
    <mergeCell ref="B16:B17"/>
    <mergeCell ref="F16:F17"/>
    <mergeCell ref="F18:F19"/>
    <mergeCell ref="F20:F21"/>
    <mergeCell ref="G20:G21"/>
    <mergeCell ref="G18:G19"/>
    <mergeCell ref="G16:G17"/>
    <mergeCell ref="D16:D17"/>
    <mergeCell ref="D18:D19"/>
    <mergeCell ref="D20:D21"/>
    <mergeCell ref="E16:E17"/>
    <mergeCell ref="E18:E19"/>
    <mergeCell ref="E20:E21"/>
  </mergeCells>
  <phoneticPr fontId="49" type="noConversion"/>
  <pageMargins left="0.7" right="0.7" top="0.75" bottom="0.75" header="0.3" footer="0.3"/>
  <pageSetup paperSize="8" scale="50" fitToHeight="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DE3A8C70B6740BABC28943945A84C" ma:contentTypeVersion="12" ma:contentTypeDescription="Crée un document." ma:contentTypeScope="" ma:versionID="deda7b15a4a55a98d42e9eec2a01c00f">
  <xsd:schema xmlns:xsd="http://www.w3.org/2001/XMLSchema" xmlns:xs="http://www.w3.org/2001/XMLSchema" xmlns:p="http://schemas.microsoft.com/office/2006/metadata/properties" xmlns:ns3="a7030247-0b9a-435c-9c2d-fe81bece45f7" xmlns:ns4="04a08e06-2b4b-4908-bc59-0bfa9d3161e2" targetNamespace="http://schemas.microsoft.com/office/2006/metadata/properties" ma:root="true" ma:fieldsID="e3e90022831047554092f81cf1c0afc4" ns3:_="" ns4:_="">
    <xsd:import namespace="a7030247-0b9a-435c-9c2d-fe81bece45f7"/>
    <xsd:import namespace="04a08e06-2b4b-4908-bc59-0bfa9d3161e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030247-0b9a-435c-9c2d-fe81bece45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a08e06-2b4b-4908-bc59-0bfa9d3161e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030247-0b9a-435c-9c2d-fe81bece45f7" xsi:nil="true"/>
  </documentManagement>
</p:properties>
</file>

<file path=customXml/itemProps1.xml><?xml version="1.0" encoding="utf-8"?>
<ds:datastoreItem xmlns:ds="http://schemas.openxmlformats.org/officeDocument/2006/customXml" ds:itemID="{77815933-883D-41E7-9F72-65A15D75B8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030247-0b9a-435c-9c2d-fe81bece45f7"/>
    <ds:schemaRef ds:uri="04a08e06-2b4b-4908-bc59-0bfa9d316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45F3EE-ECA5-43F3-8772-5992B64DB36E}">
  <ds:schemaRefs>
    <ds:schemaRef ds:uri="http://schemas.microsoft.com/sharepoint/v3/contenttype/forms"/>
  </ds:schemaRefs>
</ds:datastoreItem>
</file>

<file path=customXml/itemProps3.xml><?xml version="1.0" encoding="utf-8"?>
<ds:datastoreItem xmlns:ds="http://schemas.openxmlformats.org/officeDocument/2006/customXml" ds:itemID="{827242B5-17C2-4341-BC97-32FF667AE091}">
  <ds:schemaRefs>
    <ds:schemaRef ds:uri="http://schemas.microsoft.com/office/infopath/2007/PartnerControls"/>
    <ds:schemaRef ds:uri="http://purl.org/dc/dcmitype/"/>
    <ds:schemaRef ds:uri="http://purl.org/dc/elements/1.1/"/>
    <ds:schemaRef ds:uri="http://schemas.microsoft.com/office/2006/documentManagement/types"/>
    <ds:schemaRef ds:uri="04a08e06-2b4b-4908-bc59-0bfa9d3161e2"/>
    <ds:schemaRef ds:uri="a7030247-0b9a-435c-9c2d-fe81bece45f7"/>
    <ds:schemaRef ds:uri="http://www.w3.org/XML/1998/namespace"/>
    <ds:schemaRef ds:uri="http://schemas.microsoft.com/office/2006/metadata/properties"/>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MARCHES DE FOURNITURE  </vt:lpstr>
      <vt:lpstr>PRESTATION INTELLECTULLE</vt:lpstr>
      <vt:lpstr>MARCHES DE TRAVAUX</vt:lpstr>
      <vt:lpstr>MARCHES DE COTATION</vt:lpstr>
      <vt:lpstr>'MARCHES DE FOURNITURE  '!Zone_d_impression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Oumar Faro [PRMP-ANSUTEN]</cp:lastModifiedBy>
  <cp:lastPrinted>2025-03-04T10:30:04Z</cp:lastPrinted>
  <dcterms:created xsi:type="dcterms:W3CDTF">2020-11-30T08:17:44Z</dcterms:created>
  <dcterms:modified xsi:type="dcterms:W3CDTF">2025-03-05T14:03:37Z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0x0101009B5DE3A8C70B6740BABC28943945A84C</vt:lpwstr>
  </property>
</Properties>
</file>