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Z 2\OneDrive\Bureau\"/>
    </mc:Choice>
  </mc:AlternateContent>
  <bookViews>
    <workbookView xWindow="0" yWindow="0" windowWidth="20490" windowHeight="7760"/>
  </bookViews>
  <sheets>
    <sheet name="Fourniture Cotation" sheetId="8" r:id="rId1"/>
    <sheet name="Fournitures AO ME" sheetId="7" r:id="rId2"/>
    <sheet name="prestation AO" sheetId="10" r:id="rId3"/>
    <sheet name=" Cotation pretation intelectuel" sheetId="13" r:id="rId4"/>
    <sheet name="Travaux AO ME " sheetId="14" r:id="rId5"/>
  </sheets>
  <calcPr calcId="162913"/>
</workbook>
</file>

<file path=xl/calcChain.xml><?xml version="1.0" encoding="utf-8"?>
<calcChain xmlns="http://schemas.openxmlformats.org/spreadsheetml/2006/main">
  <c r="I27" i="8" l="1"/>
  <c r="J27" i="8" s="1"/>
  <c r="K27" i="8" s="1"/>
  <c r="L27" i="8" s="1"/>
  <c r="M27" i="8" s="1"/>
  <c r="N27" i="8" s="1"/>
  <c r="O27" i="8" s="1"/>
  <c r="P27" i="8" s="1"/>
  <c r="R27" i="8" s="1"/>
  <c r="S27" i="8" s="1"/>
  <c r="T27" i="8" s="1"/>
  <c r="I29" i="8"/>
  <c r="J29" i="8" s="1"/>
  <c r="K29" i="8" s="1"/>
  <c r="L29" i="8" s="1"/>
  <c r="M29" i="8" s="1"/>
  <c r="N29" i="8" s="1"/>
  <c r="O29" i="8" s="1"/>
  <c r="P29" i="8" s="1"/>
  <c r="R29" i="8" s="1"/>
  <c r="S29" i="8" s="1"/>
  <c r="T29" i="8" s="1"/>
  <c r="I19" i="8"/>
  <c r="J19" i="8" s="1"/>
  <c r="K19" i="8" s="1"/>
  <c r="L19" i="8" s="1"/>
  <c r="M19" i="8" s="1"/>
  <c r="N19" i="8" s="1"/>
  <c r="O19" i="8" s="1"/>
  <c r="P19" i="8" s="1"/>
  <c r="R19" i="8" s="1"/>
  <c r="S19" i="8" s="1"/>
  <c r="T19" i="8" s="1"/>
  <c r="I23" i="8"/>
  <c r="J23" i="8"/>
  <c r="K23" i="8" s="1"/>
  <c r="L23" i="8" s="1"/>
  <c r="M23" i="8" s="1"/>
  <c r="N23" i="8" s="1"/>
  <c r="O23" i="8" s="1"/>
  <c r="P23" i="8" s="1"/>
  <c r="R23" i="8" s="1"/>
  <c r="S23" i="8" s="1"/>
  <c r="T23" i="8" s="1"/>
  <c r="S18" i="14" l="1"/>
  <c r="M18" i="14"/>
  <c r="I24" i="14"/>
  <c r="J24" i="14" s="1"/>
  <c r="K24" i="14" s="1"/>
  <c r="L24" i="14" s="1"/>
  <c r="M24" i="14" s="1"/>
  <c r="N24" i="14" s="1"/>
  <c r="O24" i="14" s="1"/>
  <c r="P24" i="14" s="1"/>
  <c r="R24" i="14" s="1"/>
  <c r="S24" i="14" s="1"/>
  <c r="T24" i="14" s="1"/>
  <c r="U24" i="14" s="1"/>
  <c r="I22" i="14"/>
  <c r="J22" i="14" s="1"/>
  <c r="K22" i="14" s="1"/>
  <c r="L22" i="14" s="1"/>
  <c r="M22" i="14" s="1"/>
  <c r="N22" i="14" s="1"/>
  <c r="O22" i="14" s="1"/>
  <c r="P22" i="14" s="1"/>
  <c r="R22" i="14" s="1"/>
  <c r="S22" i="14" s="1"/>
  <c r="T22" i="14" s="1"/>
  <c r="U22" i="14" s="1"/>
  <c r="I20" i="14"/>
  <c r="J20" i="14" s="1"/>
  <c r="K20" i="14" s="1"/>
  <c r="L20" i="14" s="1"/>
  <c r="M20" i="14" s="1"/>
  <c r="N20" i="14" s="1"/>
  <c r="O20" i="14" s="1"/>
  <c r="P20" i="14" s="1"/>
  <c r="R20" i="14" s="1"/>
  <c r="S20" i="14" s="1"/>
  <c r="T20" i="14" s="1"/>
  <c r="U20" i="14" s="1"/>
  <c r="I18" i="14"/>
  <c r="J18" i="14" s="1"/>
  <c r="K18" i="14" s="1"/>
  <c r="L18" i="14" s="1"/>
  <c r="N18" i="14" s="1"/>
  <c r="O18" i="14" s="1"/>
  <c r="P18" i="14" s="1"/>
  <c r="R18" i="14" s="1"/>
  <c r="S16" i="10"/>
  <c r="T18" i="14" l="1"/>
  <c r="U18" i="14" s="1"/>
  <c r="I17" i="13" l="1"/>
  <c r="J17" i="13" s="1"/>
  <c r="K17" i="13" s="1"/>
  <c r="L17" i="13" s="1"/>
  <c r="M17" i="13" s="1"/>
  <c r="N17" i="13" s="1"/>
  <c r="O17" i="13" s="1"/>
  <c r="P17" i="13" s="1"/>
  <c r="R17" i="13" s="1"/>
  <c r="S17" i="13" s="1"/>
  <c r="T17" i="13" s="1"/>
  <c r="I22" i="7" l="1"/>
  <c r="J22" i="7" s="1"/>
  <c r="K22" i="7" l="1"/>
  <c r="L22" i="7" s="1"/>
  <c r="M22" i="7" s="1"/>
  <c r="N22" i="7" s="1"/>
  <c r="O22" i="7" s="1"/>
  <c r="P22" i="7" s="1"/>
  <c r="R22" i="7" s="1"/>
  <c r="I31" i="8"/>
  <c r="S22" i="7" l="1"/>
  <c r="T22" i="7" s="1"/>
  <c r="U22" i="7" s="1"/>
  <c r="J31" i="8"/>
  <c r="K31" i="8" s="1"/>
  <c r="L31" i="8" s="1"/>
  <c r="M31" i="8" s="1"/>
  <c r="N31" i="8" s="1"/>
  <c r="O31" i="8" s="1"/>
  <c r="P31" i="8" s="1"/>
  <c r="R31" i="8" s="1"/>
  <c r="S31" i="8" s="1"/>
  <c r="T31" i="8" s="1"/>
  <c r="I47" i="8"/>
  <c r="J47" i="8" s="1"/>
  <c r="I43" i="8"/>
  <c r="I41" i="8"/>
  <c r="I25" i="8"/>
  <c r="J25" i="8" s="1"/>
  <c r="K25" i="8" s="1"/>
  <c r="L25" i="8" s="1"/>
  <c r="M25" i="8" s="1"/>
  <c r="N25" i="8" s="1"/>
  <c r="O25" i="8" s="1"/>
  <c r="P25" i="8" s="1"/>
  <c r="R25" i="8" s="1"/>
  <c r="S25" i="8" s="1"/>
  <c r="T25" i="8" s="1"/>
  <c r="J41" i="8" l="1"/>
  <c r="K41" i="8" s="1"/>
  <c r="L41" i="8" s="1"/>
  <c r="M41" i="8" s="1"/>
  <c r="N41" i="8" s="1"/>
  <c r="O41" i="8" s="1"/>
  <c r="P41" i="8" s="1"/>
  <c r="R41" i="8" s="1"/>
  <c r="S41" i="8" s="1"/>
  <c r="T41" i="8" s="1"/>
  <c r="J43" i="8"/>
  <c r="K43" i="8" s="1"/>
  <c r="L43" i="8" s="1"/>
  <c r="M43" i="8" s="1"/>
  <c r="N43" i="8" s="1"/>
  <c r="O43" i="8" s="1"/>
  <c r="P43" i="8" s="1"/>
  <c r="R43" i="8" s="1"/>
  <c r="S43" i="8" s="1"/>
  <c r="T43" i="8" s="1"/>
  <c r="K47" i="8"/>
  <c r="L47" i="8" s="1"/>
  <c r="M47" i="8" s="1"/>
  <c r="N47" i="8" s="1"/>
  <c r="O47" i="8" s="1"/>
  <c r="P47" i="8" s="1"/>
  <c r="R47" i="8" s="1"/>
  <c r="I16" i="10"/>
  <c r="J16" i="10" s="1"/>
  <c r="K16" i="10" s="1"/>
  <c r="S47" i="8" l="1"/>
  <c r="T47" i="8" s="1"/>
  <c r="L16" i="10"/>
  <c r="M16" i="10" s="1"/>
  <c r="N16" i="10" s="1"/>
  <c r="O16" i="10" s="1"/>
  <c r="P16" i="10" s="1"/>
  <c r="Q16" i="10" s="1"/>
  <c r="T16" i="10" s="1"/>
  <c r="U16" i="10" s="1"/>
  <c r="W16" i="10" s="1"/>
  <c r="X16" i="10" s="1"/>
  <c r="I20" i="7"/>
  <c r="I18" i="7"/>
  <c r="I49" i="8"/>
  <c r="J49" i="8" s="1"/>
  <c r="I39" i="8"/>
  <c r="I37" i="8"/>
  <c r="J37" i="8" s="1"/>
  <c r="K37" i="8" s="1"/>
  <c r="I33" i="8"/>
  <c r="J33" i="8" s="1"/>
  <c r="K33" i="8" s="1"/>
  <c r="L33" i="8" s="1"/>
  <c r="M33" i="8" s="1"/>
  <c r="N33" i="8" s="1"/>
  <c r="O33" i="8" s="1"/>
  <c r="P33" i="8" s="1"/>
  <c r="R33" i="8" s="1"/>
  <c r="I17" i="8"/>
  <c r="I35" i="8"/>
  <c r="J35" i="8" s="1"/>
  <c r="K35" i="8" s="1"/>
  <c r="L35" i="8" s="1"/>
  <c r="M35" i="8" s="1"/>
  <c r="N35" i="8" s="1"/>
  <c r="O35" i="8" s="1"/>
  <c r="P35" i="8" s="1"/>
  <c r="R35" i="8" s="1"/>
  <c r="I21" i="8"/>
  <c r="I45" i="8"/>
  <c r="Y16" i="10" l="1"/>
  <c r="Z16" i="10" s="1"/>
  <c r="S35" i="8"/>
  <c r="T35" i="8" s="1"/>
  <c r="J39" i="8"/>
  <c r="K39" i="8" s="1"/>
  <c r="L39" i="8" s="1"/>
  <c r="M39" i="8" s="1"/>
  <c r="N39" i="8" s="1"/>
  <c r="O39" i="8" s="1"/>
  <c r="P39" i="8" s="1"/>
  <c r="R39" i="8" s="1"/>
  <c r="S39" i="8" s="1"/>
  <c r="T39" i="8" s="1"/>
  <c r="J18" i="7"/>
  <c r="K18" i="7" s="1"/>
  <c r="L18" i="7" s="1"/>
  <c r="M18" i="7" s="1"/>
  <c r="N18" i="7" s="1"/>
  <c r="O18" i="7" s="1"/>
  <c r="P18" i="7" s="1"/>
  <c r="R18" i="7" s="1"/>
  <c r="S18" i="7" s="1"/>
  <c r="T18" i="7" s="1"/>
  <c r="U18" i="7" s="1"/>
  <c r="J20" i="7"/>
  <c r="K20" i="7" s="1"/>
  <c r="L20" i="7" s="1"/>
  <c r="M20" i="7" s="1"/>
  <c r="N20" i="7" s="1"/>
  <c r="O20" i="7" s="1"/>
  <c r="P20" i="7" s="1"/>
  <c r="R20" i="7" s="1"/>
  <c r="S20" i="7" s="1"/>
  <c r="T20" i="7" s="1"/>
  <c r="U20" i="7" s="1"/>
  <c r="L37" i="8"/>
  <c r="K49" i="8"/>
  <c r="L49" i="8" s="1"/>
  <c r="M49" i="8" s="1"/>
  <c r="N49" i="8" s="1"/>
  <c r="O49" i="8" s="1"/>
  <c r="P49" i="8" s="1"/>
  <c r="R49" i="8" s="1"/>
  <c r="S49" i="8" s="1"/>
  <c r="T49" i="8" s="1"/>
  <c r="J45" i="8"/>
  <c r="K45" i="8" s="1"/>
  <c r="L45" i="8" s="1"/>
  <c r="M45" i="8" s="1"/>
  <c r="N45" i="8" s="1"/>
  <c r="O45" i="8" s="1"/>
  <c r="P45" i="8" s="1"/>
  <c r="R45" i="8" s="1"/>
  <c r="S45" i="8" s="1"/>
  <c r="T45" i="8" s="1"/>
  <c r="J21" i="8"/>
  <c r="J17" i="8"/>
  <c r="S33" i="8"/>
  <c r="T33" i="8" s="1"/>
  <c r="K21" i="8" l="1"/>
  <c r="L21" i="8" s="1"/>
  <c r="M21" i="8" s="1"/>
  <c r="M37" i="8"/>
  <c r="N37" i="8" s="1"/>
  <c r="O37" i="8" s="1"/>
  <c r="P37" i="8" s="1"/>
  <c r="R37" i="8" s="1"/>
  <c r="S37" i="8" s="1"/>
  <c r="T37" i="8" s="1"/>
  <c r="K17" i="8"/>
  <c r="L17" i="8" s="1"/>
  <c r="M17" i="8" s="1"/>
  <c r="N17" i="8" s="1"/>
  <c r="O17" i="8" s="1"/>
  <c r="P17" i="8" s="1"/>
  <c r="R17" i="8" s="1"/>
  <c r="S17" i="8" l="1"/>
  <c r="T17" i="8" s="1"/>
  <c r="N21" i="8"/>
  <c r="O21" i="8" s="1"/>
  <c r="P21" i="8" s="1"/>
  <c r="R21" i="8" s="1"/>
  <c r="S21" i="8" s="1"/>
  <c r="T21" i="8" s="1"/>
</calcChain>
</file>

<file path=xl/sharedStrings.xml><?xml version="1.0" encoding="utf-8"?>
<sst xmlns="http://schemas.openxmlformats.org/spreadsheetml/2006/main" count="536" uniqueCount="153">
  <si>
    <t>PHASE 3 : CONCLUSION ET NOTIFICATION DU MARCHE</t>
  </si>
  <si>
    <t>IDENTIFICATION DU PROJET/MARCHE</t>
  </si>
  <si>
    <t>Coût Total</t>
  </si>
  <si>
    <t>Approbation du Contrat</t>
  </si>
  <si>
    <t>Montant du Contrat</t>
  </si>
  <si>
    <t>Date début travaux</t>
  </si>
  <si>
    <t>Code Budget</t>
  </si>
  <si>
    <t>Méthodes de paasation</t>
  </si>
  <si>
    <t xml:space="preserve">N° Appel d'Offres </t>
  </si>
  <si>
    <t>Elaboration du DAO</t>
  </si>
  <si>
    <t xml:space="preserve">Publication  AAO   </t>
  </si>
  <si>
    <t xml:space="preserve">N° AMI </t>
  </si>
  <si>
    <t>PHASE 1 : PROCEDURE DE PRESELECTION</t>
  </si>
  <si>
    <t>Date début Prestations</t>
  </si>
  <si>
    <t>Date limite dépôt Offres</t>
  </si>
  <si>
    <t>Numéro</t>
  </si>
  <si>
    <t>Intitulé du Projet/Marché</t>
  </si>
  <si>
    <t>IDENTIFICATION DU PROJET / MARCHE</t>
  </si>
  <si>
    <t>Prévisions</t>
  </si>
  <si>
    <t>Réalisations</t>
  </si>
  <si>
    <t xml:space="preserve"> Prévisions et Réalisations</t>
  </si>
  <si>
    <t>PHASE 1 : PROCEDURE D'APPEL D'OFFRES</t>
  </si>
  <si>
    <t>PHASE 2 : EVALUATION DES OFFRES</t>
  </si>
  <si>
    <t>Non Objection sur DAO</t>
  </si>
  <si>
    <t>Méthodes de passation</t>
  </si>
  <si>
    <t>Autorité contractante :</t>
  </si>
  <si>
    <t>Exercice budgétaire:</t>
  </si>
  <si>
    <t>Ordonnateur:</t>
  </si>
  <si>
    <t>Journaux  de publication  de référence et site Internet:</t>
  </si>
  <si>
    <t>Autorité approbatrice:</t>
  </si>
  <si>
    <t>Approbation du plan de passation des marchés</t>
  </si>
  <si>
    <t>PTF : Partenaire Technique et Financier</t>
  </si>
  <si>
    <t>TDR : Terme de référence</t>
  </si>
  <si>
    <t>JMP : Journal des Marchés Publics</t>
  </si>
  <si>
    <t>DAO : Dossier d’Appel d’Offres</t>
  </si>
  <si>
    <t>DP : Demande de Proposition</t>
  </si>
  <si>
    <t>CPM : Commission de Passation des Marchés</t>
  </si>
  <si>
    <t xml:space="preserve">ANO : Avis de Non Objection </t>
  </si>
  <si>
    <t>Mode de Passation</t>
  </si>
  <si>
    <t>AOO</t>
  </si>
  <si>
    <t>Appel d'Offres Ouvert</t>
  </si>
  <si>
    <t>AOR</t>
  </si>
  <si>
    <t>Appel d'Offres Restreint</t>
  </si>
  <si>
    <t>ED</t>
  </si>
  <si>
    <t>Entente Directe</t>
  </si>
  <si>
    <t>CR</t>
  </si>
  <si>
    <t>Consultation Restreinte</t>
  </si>
  <si>
    <t>Code Marché</t>
  </si>
  <si>
    <t>Nature de Marché</t>
  </si>
  <si>
    <t>Délégations de Service Public</t>
  </si>
  <si>
    <t>Fournitures</t>
  </si>
  <si>
    <t>Travaux</t>
  </si>
  <si>
    <t>Prestations intellectuelles</t>
  </si>
  <si>
    <t>Type de Financement</t>
  </si>
  <si>
    <t>BND</t>
  </si>
  <si>
    <t>Budget National et Autres Financements Intérieurs</t>
  </si>
  <si>
    <t>FINEX</t>
  </si>
  <si>
    <t>Financement Extérieur</t>
  </si>
  <si>
    <t>CONJOINT</t>
  </si>
  <si>
    <t>Financement Conjoint</t>
  </si>
  <si>
    <t>Montant du Contrat en GNF</t>
  </si>
  <si>
    <t>Date fin travaux</t>
  </si>
  <si>
    <t>Date de fin des prestations</t>
  </si>
  <si>
    <t>12 j</t>
  </si>
  <si>
    <t>30 ou 45 j</t>
  </si>
  <si>
    <t>15 j</t>
  </si>
  <si>
    <t>3 j</t>
  </si>
  <si>
    <t>12j</t>
  </si>
  <si>
    <t>Signature du marché</t>
  </si>
  <si>
    <t>7 j</t>
  </si>
  <si>
    <t>Autorité Approbatrice</t>
  </si>
  <si>
    <t>Publication attribution/Notification provisoire</t>
  </si>
  <si>
    <t>PHASE 4 : EXECUTION DU MARCHE</t>
  </si>
  <si>
    <t>Enregistrement /Immatriculation du marché</t>
  </si>
  <si>
    <t>Non Objection sur Rap. d'Evaluation</t>
  </si>
  <si>
    <t>Ouverture /Evaluation des offres</t>
  </si>
  <si>
    <t>MARCHES DE FOURNITURE SANS PRE QUALIFICATION</t>
  </si>
  <si>
    <t>Préparation TDR et DP</t>
  </si>
  <si>
    <t>Non Objection sur TDR</t>
  </si>
  <si>
    <t xml:space="preserve">Ouverture /Evaluation des MI </t>
  </si>
  <si>
    <t>PHASE 2 : PROCEDURE DE SELECTION</t>
  </si>
  <si>
    <t>Ouverture /Evaluation des propositions techniques</t>
  </si>
  <si>
    <t>Envoi DP aux candidats de la liste restreinte</t>
  </si>
  <si>
    <t>Date limite de dépôt des propoditions (tech et finan)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</si>
  <si>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</si>
  <si>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</si>
  <si>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</si>
  <si>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</si>
  <si>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>Non Objection sur le contrat négocié</t>
  </si>
  <si>
    <t>5 j</t>
  </si>
  <si>
    <t>PHASE 1 : PROCEDURE DE CONSULTATION</t>
  </si>
  <si>
    <t>3 ou 5 j</t>
  </si>
  <si>
    <t>10 j</t>
  </si>
  <si>
    <t>Notification du marché approuvé</t>
  </si>
  <si>
    <t>Enregistrement /Immatriculation et notification du marché</t>
  </si>
  <si>
    <t xml:space="preserve"> Négociation et mise en forme du contrat</t>
  </si>
  <si>
    <t>5 J</t>
  </si>
  <si>
    <t>Publication Avis à Manifestation d'Interet (MI)</t>
  </si>
  <si>
    <t>30 ou 45 J</t>
  </si>
  <si>
    <t>3 ou 7 j</t>
  </si>
  <si>
    <t>ANO sur le rapport d'évaluation</t>
  </si>
  <si>
    <t xml:space="preserve">Ouverture /Evaluation des offres </t>
  </si>
  <si>
    <t>ANO sur le projet de contrat</t>
  </si>
  <si>
    <t>Mise en forme du  contrat</t>
  </si>
  <si>
    <t>Signature et Approbation du Contrat</t>
  </si>
  <si>
    <t>Mise en forme du projet de contrat</t>
  </si>
  <si>
    <t>Non Objection sur le projet de contrat</t>
  </si>
  <si>
    <t xml:space="preserve">Transmission du Dossier de Consultation </t>
  </si>
  <si>
    <t xml:space="preserve">ANO sur le Dossier de Consultation </t>
  </si>
  <si>
    <t xml:space="preserve">Elaboration du Dossier de Consultation </t>
  </si>
  <si>
    <t xml:space="preserve">N° Demande de cotation </t>
  </si>
  <si>
    <t>Non Objection sur le rapport et sur DP</t>
  </si>
  <si>
    <t>AO</t>
  </si>
  <si>
    <t>DC</t>
  </si>
  <si>
    <t xml:space="preserve">PLAN DE PASSATION DES MARCHES DES MARCHES DE PRESTATION INTELLECTUELLE </t>
  </si>
  <si>
    <t>Demande de cotation</t>
  </si>
  <si>
    <t xml:space="preserve">PLAN DE PASSATION DES MARCHES DE FOURNITURES </t>
  </si>
  <si>
    <t>Location de bâtiments à usage administratif (2)</t>
  </si>
  <si>
    <t>MARCHES DE FOURNITURE SANS REVUE PREALABLE / DEMANDE DE COTATION</t>
  </si>
  <si>
    <t>Achat d'Habillement et Uniformes</t>
  </si>
  <si>
    <t>Achat de matériels de matériel et d'équipements de topographie</t>
  </si>
  <si>
    <t>a</t>
  </si>
  <si>
    <t>*</t>
  </si>
  <si>
    <t>Autorité de Developpement et d'Administration des Zones Economiques Spéciales</t>
  </si>
  <si>
    <t>Directeur Géneral</t>
  </si>
  <si>
    <t>Ministre de l'Economie et des Finances</t>
  </si>
  <si>
    <t>Achat de produits medicaux</t>
  </si>
  <si>
    <t>Entretien, reparation véhicules</t>
  </si>
  <si>
    <t>Achat autres produits spécifiques (objet publicitaires ou goodies)</t>
  </si>
  <si>
    <t>Achat de fournitures informatique</t>
  </si>
  <si>
    <t>Achat de petits outillages et fournitures d'atelier</t>
  </si>
  <si>
    <t>Achats de petits materiels et outillages de bureau</t>
  </si>
  <si>
    <t>Achat de pré imprimés</t>
  </si>
  <si>
    <t xml:space="preserve"> Publicité</t>
  </si>
  <si>
    <t>MARCHES DE PRESTATION INTELECTUELLE SANS REVUE PREALABLE / DEMANDE DE COTATION</t>
  </si>
  <si>
    <t>Assistant technique expertise audit</t>
  </si>
  <si>
    <t>Assurance vehicules</t>
  </si>
  <si>
    <t>Achat d'autres fournitures et services</t>
  </si>
  <si>
    <t>Entretien de batiments administratifs</t>
  </si>
  <si>
    <t>Achat moto cyclettes</t>
  </si>
  <si>
    <t>Achat de materiels et mobiliers de bureau</t>
  </si>
  <si>
    <t>Achat de materiels informatique</t>
  </si>
  <si>
    <t>Autres acquisitions</t>
  </si>
  <si>
    <t>Etudes</t>
  </si>
  <si>
    <t>MARCHES DE TRAVAUX SANS PRE QUALIFICATION</t>
  </si>
  <si>
    <t>Acquisition de batiments et d'ouvrages de genie civil</t>
  </si>
  <si>
    <t>Location de bâtiments à usage administratif PDZSTA</t>
  </si>
  <si>
    <t>Location de bâtiments à usage administratif ADAZZ</t>
  </si>
  <si>
    <t>Fournitures et petits materiels de bureau</t>
  </si>
  <si>
    <t>ED/DOCAD-SONAPI</t>
  </si>
  <si>
    <t>ED/ACGP</t>
  </si>
  <si>
    <t>MARCHES DE PRESTATIONS APPEL D'OFFRES</t>
  </si>
  <si>
    <t>DGCMP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</si>
</sst>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[$-F800]dddd\,\ mmmm\ dd\,\ yyyy"/>
  </numFmts>
  <fonts count="6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62"/>
      <name val="Bodoni MT Condensed"/>
      <family val="1"/>
    </font>
    <font>
      <b/>
      <sz val="14"/>
      <color indexed="8"/>
      <name val="Times"/>
      <family val="1"/>
    </font>
    <font>
      <b/>
      <u/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1"/>
      <color indexed="8"/>
      <name val="Bodoni MT Condensed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22"/>
      <color indexed="8"/>
      <name val="Calibri"/>
      <family val="2"/>
    </font>
    <font>
      <b/>
      <sz val="22"/>
      <color indexed="8"/>
      <name val="Arial"/>
      <family val="2"/>
    </font>
    <font>
      <b/>
      <i/>
      <sz val="22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indexed="8"/>
      <name val="Arial Narrow"/>
      <family val="2"/>
    </font>
    <font>
      <b/>
      <sz val="11"/>
      <color indexed="8"/>
      <name val="Calibri"/>
      <family val="2"/>
    </font>
    <font>
      <b/>
      <sz val="12"/>
      <color indexed="8"/>
      <name val="Bodoni MT Condensed"/>
      <family val="1"/>
    </font>
    <font>
      <b/>
      <sz val="14"/>
      <color indexed="9"/>
      <name val="Bodoni MT Condensed"/>
      <family val="1"/>
    </font>
    <font>
      <b/>
      <sz val="14"/>
      <color indexed="9"/>
      <name val="Arial Narrow"/>
      <family val="2"/>
    </font>
    <font>
      <b/>
      <sz val="12"/>
      <name val="Bodoni MT Condensed"/>
      <family val="1"/>
    </font>
    <font>
      <b/>
      <u/>
      <sz val="14"/>
      <color indexed="8"/>
      <name val="Arial"/>
      <family val="2"/>
    </font>
    <font>
      <b/>
      <sz val="18"/>
      <color indexed="8"/>
      <name val="Bodoni MT Condensed"/>
      <family val="1"/>
    </font>
    <font>
      <sz val="16"/>
      <name val="Arial Narrow"/>
      <family val="2"/>
    </font>
    <font>
      <sz val="14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doni MT Condensed"/>
      <family val="1"/>
    </font>
    <font>
      <b/>
      <sz val="14"/>
      <color rgb="FF000000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rgb="FFFF0000"/>
      <name val="Bodoni MT Condensed"/>
      <family val="1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color theme="1"/>
      <name val="Arial"/>
      <family val="2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2"/>
      <color rgb="FF000000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theme="5"/>
      </right>
      <top style="medium">
        <color rgb="FFC0504D"/>
      </top>
      <bottom style="medium">
        <color rgb="FFC0504D"/>
      </bottom>
      <diagonal/>
    </border>
    <border>
      <left/>
      <right style="medium">
        <color theme="5"/>
      </right>
      <top/>
      <bottom/>
      <diagonal/>
    </border>
    <border>
      <left style="medium">
        <color indexed="64"/>
      </left>
      <right/>
      <top style="medium">
        <color rgb="FFC0504D"/>
      </top>
      <bottom style="medium">
        <color rgb="FFC0504D"/>
      </bottom>
      <diagonal/>
    </border>
    <border>
      <left style="medium">
        <color indexed="64"/>
      </left>
      <right/>
      <top style="medium">
        <color rgb="FFC0504D"/>
      </top>
      <bottom style="medium">
        <color indexed="64"/>
      </bottom>
      <diagonal/>
    </border>
    <border>
      <left/>
      <right style="medium">
        <color theme="5"/>
      </right>
      <top style="medium">
        <color rgb="FFC0504D"/>
      </top>
      <bottom style="medium">
        <color indexed="64"/>
      </bottom>
      <diagonal/>
    </border>
    <border>
      <left style="medium">
        <color indexed="64"/>
      </left>
      <right/>
      <top style="medium">
        <color rgb="FF4BACC6"/>
      </top>
      <bottom style="medium">
        <color rgb="FF4BACC6"/>
      </bottom>
      <diagonal/>
    </border>
    <border>
      <left style="medium">
        <color indexed="64"/>
      </left>
      <right/>
      <top style="medium">
        <color rgb="FF4BACC6"/>
      </top>
      <bottom style="medium">
        <color indexed="64"/>
      </bottom>
      <diagonal/>
    </border>
    <border>
      <left style="medium">
        <color theme="5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indexed="64"/>
      </right>
      <top style="medium">
        <color theme="5"/>
      </top>
      <bottom style="medium">
        <color theme="5"/>
      </bottom>
      <diagonal/>
    </border>
    <border>
      <left/>
      <right style="medium">
        <color theme="8"/>
      </right>
      <top style="medium">
        <color rgb="FF4BACC6"/>
      </top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 style="medium">
        <color indexed="64"/>
      </bottom>
      <diagonal/>
    </border>
    <border>
      <left/>
      <right/>
      <top style="medium">
        <color theme="8"/>
      </top>
      <bottom style="medium">
        <color indexed="64"/>
      </bottom>
      <diagonal/>
    </border>
    <border>
      <left/>
      <right style="medium">
        <color indexed="64"/>
      </right>
      <top style="medium">
        <color theme="8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 style="medium">
        <color indexed="64"/>
      </bottom>
      <diagonal/>
    </border>
    <border>
      <left/>
      <right/>
      <top style="medium">
        <color theme="5"/>
      </top>
      <bottom style="medium">
        <color indexed="64"/>
      </bottom>
      <diagonal/>
    </border>
    <border>
      <left/>
      <right style="medium">
        <color indexed="64"/>
      </right>
      <top style="medium">
        <color theme="5"/>
      </top>
      <bottom style="medium">
        <color indexed="64"/>
      </bottom>
      <diagonal/>
    </border>
    <border>
      <left/>
      <right style="medium">
        <color theme="8"/>
      </right>
      <top style="medium">
        <color rgb="FF4BACC6"/>
      </top>
      <bottom style="medium">
        <color rgb="FF4BACC6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indexed="64"/>
      </right>
      <top style="medium">
        <color theme="8"/>
      </top>
      <bottom style="medium">
        <color theme="8"/>
      </bottom>
      <diagonal/>
    </border>
    <border>
      <left style="medium">
        <color theme="5"/>
      </left>
      <right/>
      <top style="thin">
        <color indexed="64"/>
      </top>
      <bottom style="medium">
        <color theme="5"/>
      </bottom>
      <diagonal/>
    </border>
    <border>
      <left/>
      <right/>
      <top style="thin">
        <color indexed="64"/>
      </top>
      <bottom style="medium">
        <color theme="5"/>
      </bottom>
      <diagonal/>
    </border>
    <border>
      <left/>
      <right style="medium">
        <color indexed="64"/>
      </right>
      <top style="thin">
        <color indexed="64"/>
      </top>
      <bottom style="medium">
        <color theme="5"/>
      </bottom>
      <diagonal/>
    </border>
    <border>
      <left style="medium">
        <color indexed="64"/>
      </left>
      <right/>
      <top/>
      <bottom style="medium">
        <color rgb="FF4BACC6"/>
      </bottom>
      <diagonal/>
    </border>
    <border>
      <left/>
      <right style="medium">
        <color theme="8"/>
      </right>
      <top/>
      <bottom style="medium">
        <color rgb="FF4BACC6"/>
      </bottom>
      <diagonal/>
    </border>
    <border>
      <left/>
      <right style="medium">
        <color theme="8"/>
      </right>
      <top style="medium">
        <color indexed="64"/>
      </top>
      <bottom/>
      <diagonal/>
    </border>
    <border>
      <left style="medium">
        <color theme="8"/>
      </left>
      <right/>
      <top style="medium">
        <color indexed="64"/>
      </top>
      <bottom style="medium">
        <color theme="8"/>
      </bottom>
      <diagonal/>
    </border>
    <border>
      <left/>
      <right/>
      <top style="medium">
        <color indexed="64"/>
      </top>
      <bottom style="medium">
        <color theme="8"/>
      </bottom>
      <diagonal/>
    </border>
    <border>
      <left/>
      <right style="medium">
        <color indexed="64"/>
      </right>
      <top style="medium">
        <color indexed="64"/>
      </top>
      <bottom style="medium">
        <color theme="8"/>
      </bottom>
      <diagonal/>
    </border>
  </borders>
  <cellStyleXfs count="3">
    <xf numFmtId="0" fontId="0" fillId="0" borderId="0"/>
    <xf numFmtId="0" fontId="33" fillId="0" borderId="0"/>
    <xf numFmtId="43" fontId="33" fillId="0" borderId="0" applyFont="0" applyFill="0" applyBorder="0" applyAlignment="0" applyProtection="0"/>
  </cellStyleXfs>
  <cellXfs count="38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4" fillId="0" borderId="54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9" borderId="55" xfId="0" applyFont="1" applyFill="1" applyBorder="1" applyAlignment="1">
      <alignment horizontal="center" vertical="center" wrapText="1"/>
    </xf>
    <xf numFmtId="0" fontId="34" fillId="9" borderId="5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/>
    <xf numFmtId="0" fontId="5" fillId="10" borderId="0" xfId="0" applyFont="1" applyFill="1" applyAlignment="1">
      <alignment vertical="center"/>
    </xf>
    <xf numFmtId="0" fontId="36" fillId="10" borderId="0" xfId="0" applyFont="1" applyFill="1"/>
    <xf numFmtId="0" fontId="0" fillId="10" borderId="0" xfId="0" applyFill="1"/>
    <xf numFmtId="0" fontId="37" fillId="0" borderId="0" xfId="0" applyFont="1" applyAlignment="1">
      <alignment horizontal="center"/>
    </xf>
    <xf numFmtId="0" fontId="38" fillId="0" borderId="0" xfId="0" applyFont="1"/>
    <xf numFmtId="0" fontId="6" fillId="0" borderId="0" xfId="0" applyFont="1"/>
    <xf numFmtId="3" fontId="38" fillId="0" borderId="0" xfId="0" applyNumberFormat="1" applyFo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justify"/>
    </xf>
    <xf numFmtId="0" fontId="39" fillId="9" borderId="57" xfId="0" applyFont="1" applyFill="1" applyBorder="1" applyAlignment="1">
      <alignment horizontal="center" vertical="center" wrapText="1"/>
    </xf>
    <xf numFmtId="0" fontId="39" fillId="9" borderId="1" xfId="0" applyFont="1" applyFill="1" applyBorder="1" applyAlignment="1">
      <alignment horizontal="center" vertical="center" wrapText="1"/>
    </xf>
    <xf numFmtId="0" fontId="39" fillId="9" borderId="58" xfId="0" applyFont="1" applyFill="1" applyBorder="1" applyAlignment="1">
      <alignment horizontal="center" vertical="center" wrapText="1"/>
    </xf>
    <xf numFmtId="0" fontId="34" fillId="9" borderId="59" xfId="0" applyFont="1" applyFill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40" fillId="0" borderId="0" xfId="0" applyFont="1"/>
    <xf numFmtId="0" fontId="8" fillId="0" borderId="0" xfId="0" applyFont="1"/>
    <xf numFmtId="0" fontId="40" fillId="10" borderId="0" xfId="0" applyFont="1" applyFill="1"/>
    <xf numFmtId="0" fontId="7" fillId="10" borderId="0" xfId="0" applyFont="1" applyFill="1" applyAlignment="1">
      <alignment horizontal="left" wrapText="1"/>
    </xf>
    <xf numFmtId="0" fontId="8" fillId="10" borderId="0" xfId="0" applyFont="1" applyFill="1"/>
    <xf numFmtId="0" fontId="9" fillId="11" borderId="2" xfId="0" applyFont="1" applyFill="1" applyBorder="1" applyAlignment="1">
      <alignment wrapText="1"/>
    </xf>
    <xf numFmtId="0" fontId="41" fillId="0" borderId="0" xfId="0" applyFont="1"/>
    <xf numFmtId="0" fontId="41" fillId="10" borderId="0" xfId="0" applyFont="1" applyFill="1"/>
    <xf numFmtId="0" fontId="10" fillId="0" borderId="0" xfId="0" applyFont="1"/>
    <xf numFmtId="0" fontId="41" fillId="0" borderId="0" xfId="0" applyFont="1" applyAlignment="1">
      <alignment horizontal="justify"/>
    </xf>
    <xf numFmtId="0" fontId="42" fillId="0" borderId="0" xfId="0" applyFont="1"/>
    <xf numFmtId="0" fontId="43" fillId="0" borderId="0" xfId="0" applyFont="1" applyAlignment="1">
      <alignment horizontal="center"/>
    </xf>
    <xf numFmtId="0" fontId="11" fillId="0" borderId="0" xfId="0" applyFont="1"/>
    <xf numFmtId="0" fontId="11" fillId="10" borderId="0" xfId="0" applyFont="1" applyFill="1"/>
    <xf numFmtId="0" fontId="43" fillId="0" borderId="0" xfId="0" applyFont="1"/>
    <xf numFmtId="0" fontId="44" fillId="0" borderId="0" xfId="0" applyFont="1"/>
    <xf numFmtId="0" fontId="12" fillId="11" borderId="2" xfId="0" applyFont="1" applyFill="1" applyBorder="1" applyAlignment="1">
      <alignment wrapText="1"/>
    </xf>
    <xf numFmtId="0" fontId="13" fillId="0" borderId="0" xfId="0" applyFont="1"/>
    <xf numFmtId="0" fontId="43" fillId="10" borderId="0" xfId="0" applyFont="1" applyFill="1"/>
    <xf numFmtId="0" fontId="44" fillId="10" borderId="0" xfId="0" applyFont="1" applyFill="1"/>
    <xf numFmtId="0" fontId="12" fillId="10" borderId="0" xfId="0" applyFont="1" applyFill="1" applyAlignment="1">
      <alignment horizontal="left" wrapText="1"/>
    </xf>
    <xf numFmtId="0" fontId="13" fillId="10" borderId="0" xfId="0" applyFont="1" applyFill="1"/>
    <xf numFmtId="0" fontId="44" fillId="0" borderId="0" xfId="0" applyFont="1" applyAlignment="1">
      <alignment horizontal="justify"/>
    </xf>
    <xf numFmtId="0" fontId="45" fillId="0" borderId="0" xfId="0" applyFont="1"/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14" fillId="6" borderId="4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54" xfId="0" applyFont="1" applyBorder="1" applyAlignment="1">
      <alignment horizontal="left" vertical="center" wrapText="1"/>
    </xf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center"/>
    </xf>
    <xf numFmtId="0" fontId="51" fillId="9" borderId="57" xfId="0" applyFont="1" applyFill="1" applyBorder="1" applyAlignment="1">
      <alignment horizontal="center" vertical="center" wrapText="1"/>
    </xf>
    <xf numFmtId="0" fontId="52" fillId="9" borderId="55" xfId="0" applyFont="1" applyFill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9" borderId="1" xfId="0" applyFont="1" applyFill="1" applyBorder="1" applyAlignment="1">
      <alignment horizontal="center" vertical="center" wrapText="1"/>
    </xf>
    <xf numFmtId="0" fontId="52" fillId="9" borderId="56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9" borderId="58" xfId="0" applyFont="1" applyFill="1" applyBorder="1" applyAlignment="1">
      <alignment horizontal="center" vertical="center" wrapText="1"/>
    </xf>
    <xf numFmtId="0" fontId="52" fillId="9" borderId="5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/>
    </xf>
    <xf numFmtId="3" fontId="18" fillId="4" borderId="23" xfId="0" applyNumberFormat="1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3" fontId="18" fillId="4" borderId="2" xfId="0" applyNumberFormat="1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3" fontId="17" fillId="4" borderId="2" xfId="0" applyNumberFormat="1" applyFont="1" applyFill="1" applyBorder="1" applyAlignment="1">
      <alignment horizontal="center"/>
    </xf>
    <xf numFmtId="3" fontId="17" fillId="4" borderId="20" xfId="0" applyNumberFormat="1" applyFont="1" applyFill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3" fontId="20" fillId="5" borderId="1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0" fillId="5" borderId="27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/>
    </xf>
    <xf numFmtId="0" fontId="20" fillId="5" borderId="28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14" fontId="14" fillId="6" borderId="4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26" fillId="3" borderId="29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vertical="center" wrapText="1"/>
    </xf>
    <xf numFmtId="3" fontId="2" fillId="4" borderId="35" xfId="0" applyNumberFormat="1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3" fontId="2" fillId="4" borderId="37" xfId="0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3" fontId="26" fillId="4" borderId="38" xfId="0" applyNumberFormat="1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/>
    </xf>
    <xf numFmtId="0" fontId="26" fillId="4" borderId="37" xfId="0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/>
    </xf>
    <xf numFmtId="3" fontId="26" fillId="4" borderId="37" xfId="0" applyNumberFormat="1" applyFont="1" applyFill="1" applyBorder="1" applyAlignment="1">
      <alignment horizontal="center"/>
    </xf>
    <xf numFmtId="0" fontId="26" fillId="4" borderId="38" xfId="0" applyFont="1" applyFill="1" applyBorder="1" applyAlignment="1">
      <alignment horizontal="center"/>
    </xf>
    <xf numFmtId="0" fontId="27" fillId="0" borderId="0" xfId="0" applyFont="1"/>
    <xf numFmtId="0" fontId="9" fillId="0" borderId="0" xfId="0" applyFont="1"/>
    <xf numFmtId="0" fontId="48" fillId="0" borderId="0" xfId="0" applyFont="1"/>
    <xf numFmtId="0" fontId="55" fillId="0" borderId="0" xfId="0" applyFont="1"/>
    <xf numFmtId="0" fontId="56" fillId="0" borderId="0" xfId="0" applyFont="1"/>
    <xf numFmtId="0" fontId="9" fillId="10" borderId="39" xfId="0" applyFont="1" applyFill="1" applyBorder="1" applyAlignment="1">
      <alignment horizontal="center" vertical="center"/>
    </xf>
    <xf numFmtId="164" fontId="21" fillId="10" borderId="18" xfId="0" applyNumberFormat="1" applyFont="1" applyFill="1" applyBorder="1" applyAlignment="1">
      <alignment horizontal="center"/>
    </xf>
    <xf numFmtId="0" fontId="9" fillId="10" borderId="24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43" fillId="10" borderId="0" xfId="0" applyFont="1" applyFill="1" applyAlignment="1">
      <alignment horizontal="center"/>
    </xf>
    <xf numFmtId="0" fontId="57" fillId="0" borderId="0" xfId="0" applyFont="1" applyAlignment="1">
      <alignment horizontal="center" vertical="center"/>
    </xf>
    <xf numFmtId="0" fontId="28" fillId="11" borderId="2" xfId="0" applyFont="1" applyFill="1" applyBorder="1" applyAlignment="1">
      <alignment wrapText="1"/>
    </xf>
    <xf numFmtId="14" fontId="14" fillId="6" borderId="21" xfId="0" applyNumberFormat="1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5" fillId="13" borderId="0" xfId="0" applyFont="1" applyFill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164" fontId="29" fillId="10" borderId="18" xfId="0" applyNumberFormat="1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31" fillId="13" borderId="0" xfId="0" applyFont="1" applyFill="1" applyAlignment="1">
      <alignment vertical="center"/>
    </xf>
    <xf numFmtId="0" fontId="13" fillId="13" borderId="0" xfId="0" applyFont="1" applyFill="1" applyAlignment="1">
      <alignment vertical="center"/>
    </xf>
    <xf numFmtId="0" fontId="63" fillId="3" borderId="2" xfId="0" applyFont="1" applyFill="1" applyBorder="1" applyAlignment="1">
      <alignment horizontal="center" vertical="center" wrapText="1"/>
    </xf>
    <xf numFmtId="0" fontId="63" fillId="3" borderId="2" xfId="0" applyFont="1" applyFill="1" applyBorder="1" applyAlignment="1">
      <alignment vertical="center" wrapText="1"/>
    </xf>
    <xf numFmtId="0" fontId="64" fillId="4" borderId="2" xfId="0" applyFont="1" applyFill="1" applyBorder="1" applyAlignment="1">
      <alignment horizontal="center"/>
    </xf>
    <xf numFmtId="0" fontId="63" fillId="4" borderId="2" xfId="0" applyFont="1" applyFill="1" applyBorder="1" applyAlignment="1">
      <alignment horizontal="center"/>
    </xf>
    <xf numFmtId="3" fontId="63" fillId="4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164" fontId="65" fillId="2" borderId="2" xfId="0" applyNumberFormat="1" applyFont="1" applyFill="1" applyBorder="1" applyAlignment="1">
      <alignment horizontal="center"/>
    </xf>
    <xf numFmtId="14" fontId="66" fillId="10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66" fillId="6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 vertical="center"/>
    </xf>
    <xf numFmtId="164" fontId="65" fillId="10" borderId="2" xfId="0" applyNumberFormat="1" applyFont="1" applyFill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3" fontId="66" fillId="5" borderId="2" xfId="0" applyNumberFormat="1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3" fillId="3" borderId="2" xfId="0" applyFont="1" applyFill="1" applyBorder="1" applyAlignment="1">
      <alignment horizontal="center" vertical="center" wrapText="1"/>
    </xf>
    <xf numFmtId="0" fontId="21" fillId="10" borderId="37" xfId="0" applyFont="1" applyFill="1" applyBorder="1" applyAlignment="1">
      <alignment horizontal="left" vertical="center" wrapText="1"/>
    </xf>
    <xf numFmtId="0" fontId="21" fillId="10" borderId="16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63" fillId="3" borderId="2" xfId="0" applyFont="1" applyFill="1" applyBorder="1" applyAlignment="1">
      <alignment horizontal="center" vertical="center" wrapText="1"/>
    </xf>
    <xf numFmtId="43" fontId="21" fillId="10" borderId="18" xfId="2" applyFont="1" applyFill="1" applyBorder="1" applyAlignment="1">
      <alignment horizontal="center"/>
    </xf>
    <xf numFmtId="164" fontId="21" fillId="19" borderId="18" xfId="0" applyNumberFormat="1" applyFont="1" applyFill="1" applyBorder="1" applyAlignment="1">
      <alignment horizontal="center"/>
    </xf>
    <xf numFmtId="43" fontId="41" fillId="0" borderId="0" xfId="2" applyFont="1"/>
    <xf numFmtId="43" fontId="36" fillId="0" borderId="0" xfId="2" applyFont="1"/>
    <xf numFmtId="43" fontId="38" fillId="0" borderId="0" xfId="2" applyFont="1" applyAlignment="1">
      <alignment horizontal="center"/>
    </xf>
    <xf numFmtId="43" fontId="6" fillId="0" borderId="0" xfId="2" applyFont="1"/>
    <xf numFmtId="43" fontId="38" fillId="0" borderId="0" xfId="2" applyFont="1"/>
    <xf numFmtId="43" fontId="26" fillId="3" borderId="30" xfId="2" applyFont="1" applyFill="1" applyBorder="1" applyAlignment="1">
      <alignment horizontal="center" vertical="center" wrapText="1"/>
    </xf>
    <xf numFmtId="43" fontId="2" fillId="4" borderId="37" xfId="2" applyFont="1" applyFill="1" applyBorder="1" applyAlignment="1">
      <alignment horizontal="center"/>
    </xf>
    <xf numFmtId="43" fontId="14" fillId="6" borderId="4" xfId="2" applyFont="1" applyFill="1" applyBorder="1" applyAlignment="1">
      <alignment horizontal="center"/>
    </xf>
    <xf numFmtId="43" fontId="20" fillId="5" borderId="28" xfId="2" applyFont="1" applyFill="1" applyBorder="1" applyAlignment="1">
      <alignment horizontal="center"/>
    </xf>
    <xf numFmtId="43" fontId="14" fillId="6" borderId="21" xfId="2" applyFont="1" applyFill="1" applyBorder="1" applyAlignment="1">
      <alignment horizontal="center"/>
    </xf>
    <xf numFmtId="43" fontId="20" fillId="5" borderId="2" xfId="2" applyFont="1" applyFill="1" applyBorder="1" applyAlignment="1">
      <alignment horizontal="center"/>
    </xf>
    <xf numFmtId="0" fontId="66" fillId="6" borderId="2" xfId="0" applyFont="1" applyFill="1" applyBorder="1" applyAlignment="1">
      <alignment horizontal="center" vertical="center"/>
    </xf>
    <xf numFmtId="43" fontId="21" fillId="20" borderId="18" xfId="2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 vertical="center" wrapText="1"/>
    </xf>
    <xf numFmtId="0" fontId="65" fillId="10" borderId="2" xfId="0" applyFont="1" applyFill="1" applyBorder="1" applyAlignment="1">
      <alignment horizontal="left" vertical="center" wrapText="1"/>
    </xf>
    <xf numFmtId="3" fontId="66" fillId="10" borderId="37" xfId="0" applyNumberFormat="1" applyFont="1" applyFill="1" applyBorder="1" applyAlignment="1">
      <alignment horizontal="center" vertical="center"/>
    </xf>
    <xf numFmtId="3" fontId="66" fillId="10" borderId="16" xfId="0" applyNumberFormat="1" applyFont="1" applyFill="1" applyBorder="1" applyAlignment="1">
      <alignment horizontal="center" vertical="center"/>
    </xf>
    <xf numFmtId="0" fontId="66" fillId="10" borderId="2" xfId="0" applyFont="1" applyFill="1" applyBorder="1" applyAlignment="1">
      <alignment horizontal="center" vertical="center"/>
    </xf>
    <xf numFmtId="3" fontId="66" fillId="10" borderId="2" xfId="0" applyNumberFormat="1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65" fillId="10" borderId="37" xfId="0" applyFont="1" applyFill="1" applyBorder="1" applyAlignment="1">
      <alignment horizontal="left" vertical="center" wrapText="1"/>
    </xf>
    <xf numFmtId="0" fontId="65" fillId="10" borderId="16" xfId="0" applyFont="1" applyFill="1" applyBorder="1" applyAlignment="1">
      <alignment horizontal="left" vertical="center" wrapText="1"/>
    </xf>
    <xf numFmtId="0" fontId="66" fillId="10" borderId="37" xfId="0" applyFont="1" applyFill="1" applyBorder="1" applyAlignment="1">
      <alignment horizontal="center" vertical="center"/>
    </xf>
    <xf numFmtId="0" fontId="66" fillId="10" borderId="16" xfId="0" applyFont="1" applyFill="1" applyBorder="1" applyAlignment="1">
      <alignment horizontal="center" vertical="center"/>
    </xf>
    <xf numFmtId="0" fontId="67" fillId="17" borderId="2" xfId="0" applyFont="1" applyFill="1" applyBorder="1" applyAlignment="1">
      <alignment horizontal="left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textRotation="90" wrapText="1"/>
    </xf>
    <xf numFmtId="0" fontId="7" fillId="16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58" fillId="0" borderId="45" xfId="0" applyFont="1" applyBorder="1" applyAlignment="1">
      <alignment horizontal="center" wrapText="1"/>
    </xf>
    <xf numFmtId="0" fontId="58" fillId="0" borderId="5" xfId="0" applyFont="1" applyBorder="1" applyAlignment="1">
      <alignment horizontal="center" wrapText="1"/>
    </xf>
    <xf numFmtId="0" fontId="44" fillId="0" borderId="45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45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63" fillId="3" borderId="2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8" fillId="0" borderId="26" xfId="0" applyFont="1" applyBorder="1" applyAlignment="1">
      <alignment horizontal="left" vertical="center" wrapText="1"/>
    </xf>
    <xf numFmtId="0" fontId="48" fillId="0" borderId="40" xfId="0" applyFont="1" applyBorder="1" applyAlignment="1">
      <alignment horizontal="left" vertical="center" wrapText="1"/>
    </xf>
    <xf numFmtId="0" fontId="48" fillId="0" borderId="41" xfId="0" applyFont="1" applyBorder="1" applyAlignment="1">
      <alignment horizontal="left" vertical="center" wrapText="1"/>
    </xf>
    <xf numFmtId="0" fontId="48" fillId="0" borderId="62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9" borderId="61" xfId="0" applyFont="1" applyFill="1" applyBorder="1" applyAlignment="1">
      <alignment horizontal="center" vertical="center" wrapText="1"/>
    </xf>
    <xf numFmtId="0" fontId="51" fillId="9" borderId="68" xfId="0" applyFont="1" applyFill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51" fillId="0" borderId="71" xfId="0" applyFont="1" applyBorder="1" applyAlignment="1">
      <alignment horizontal="center" vertical="center" wrapText="1"/>
    </xf>
    <xf numFmtId="0" fontId="51" fillId="0" borderId="72" xfId="0" applyFont="1" applyBorder="1" applyAlignment="1">
      <alignment horizontal="center" vertical="center" wrapText="1"/>
    </xf>
    <xf numFmtId="0" fontId="51" fillId="0" borderId="73" xfId="0" applyFont="1" applyBorder="1" applyAlignment="1">
      <alignment horizontal="center" vertical="center" wrapText="1"/>
    </xf>
    <xf numFmtId="0" fontId="51" fillId="0" borderId="74" xfId="0" applyFont="1" applyBorder="1" applyAlignment="1">
      <alignment horizontal="center" vertical="center" wrapText="1"/>
    </xf>
    <xf numFmtId="0" fontId="51" fillId="9" borderId="60" xfId="0" applyFont="1" applyFill="1" applyBorder="1" applyAlignment="1">
      <alignment horizontal="center" vertical="center" wrapText="1"/>
    </xf>
    <xf numFmtId="0" fontId="51" fillId="9" borderId="75" xfId="0" applyFont="1" applyFill="1" applyBorder="1" applyAlignment="1">
      <alignment horizontal="center" vertical="center" wrapText="1"/>
    </xf>
    <xf numFmtId="0" fontId="51" fillId="0" borderId="76" xfId="0" applyFont="1" applyBorder="1" applyAlignment="1">
      <alignment horizontal="center" vertical="center" wrapText="1"/>
    </xf>
    <xf numFmtId="0" fontId="51" fillId="0" borderId="77" xfId="0" applyFont="1" applyBorder="1" applyAlignment="1">
      <alignment horizontal="center" vertical="center" wrapText="1"/>
    </xf>
    <xf numFmtId="0" fontId="51" fillId="0" borderId="78" xfId="0" applyFont="1" applyBorder="1" applyAlignment="1">
      <alignment horizontal="center" vertical="center" wrapText="1"/>
    </xf>
    <xf numFmtId="0" fontId="51" fillId="14" borderId="42" xfId="0" applyFont="1" applyFill="1" applyBorder="1" applyAlignment="1">
      <alignment horizontal="center" vertical="center" wrapText="1"/>
    </xf>
    <xf numFmtId="0" fontId="51" fillId="14" borderId="43" xfId="0" applyFont="1" applyFill="1" applyBorder="1" applyAlignment="1">
      <alignment horizontal="center" vertical="center" wrapText="1"/>
    </xf>
    <xf numFmtId="0" fontId="51" fillId="14" borderId="44" xfId="0" applyFont="1" applyFill="1" applyBorder="1" applyAlignment="1">
      <alignment horizontal="center" vertical="center" wrapText="1"/>
    </xf>
    <xf numFmtId="0" fontId="51" fillId="0" borderId="79" xfId="0" applyFont="1" applyBorder="1" applyAlignment="1">
      <alignment horizontal="center" vertical="center" wrapText="1"/>
    </xf>
    <xf numFmtId="0" fontId="51" fillId="0" borderId="80" xfId="0" applyFont="1" applyBorder="1" applyAlignment="1">
      <alignment horizontal="center" vertical="center" wrapText="1"/>
    </xf>
    <xf numFmtId="0" fontId="51" fillId="0" borderId="81" xfId="0" applyFont="1" applyBorder="1" applyAlignment="1">
      <alignment horizontal="center" vertical="center" wrapText="1"/>
    </xf>
    <xf numFmtId="0" fontId="51" fillId="9" borderId="82" xfId="0" applyFont="1" applyFill="1" applyBorder="1" applyAlignment="1">
      <alignment horizontal="center" vertical="center" wrapText="1"/>
    </xf>
    <xf numFmtId="0" fontId="51" fillId="9" borderId="83" xfId="0" applyFont="1" applyFill="1" applyBorder="1" applyAlignment="1">
      <alignment horizontal="center" vertical="center" wrapText="1"/>
    </xf>
    <xf numFmtId="0" fontId="51" fillId="15" borderId="42" xfId="0" applyFont="1" applyFill="1" applyBorder="1" applyAlignment="1">
      <alignment horizontal="center" vertical="center" wrapText="1"/>
    </xf>
    <xf numFmtId="0" fontId="51" fillId="15" borderId="43" xfId="0" applyFont="1" applyFill="1" applyBorder="1" applyAlignment="1">
      <alignment horizontal="center" vertical="center" wrapText="1"/>
    </xf>
    <xf numFmtId="0" fontId="51" fillId="15" borderId="44" xfId="0" applyFont="1" applyFill="1" applyBorder="1" applyAlignment="1">
      <alignment horizontal="center" vertical="center" wrapText="1"/>
    </xf>
    <xf numFmtId="0" fontId="52" fillId="14" borderId="42" xfId="0" applyFont="1" applyFill="1" applyBorder="1" applyAlignment="1">
      <alignment horizontal="center" vertical="center" wrapText="1"/>
    </xf>
    <xf numFmtId="0" fontId="52" fillId="14" borderId="84" xfId="0" applyFont="1" applyFill="1" applyBorder="1" applyAlignment="1">
      <alignment horizontal="center" vertical="center" wrapText="1"/>
    </xf>
    <xf numFmtId="0" fontId="51" fillId="14" borderId="85" xfId="0" applyFont="1" applyFill="1" applyBorder="1" applyAlignment="1">
      <alignment horizontal="center" vertical="center" wrapText="1"/>
    </xf>
    <xf numFmtId="0" fontId="51" fillId="14" borderId="86" xfId="0" applyFont="1" applyFill="1" applyBorder="1" applyAlignment="1">
      <alignment horizontal="center" vertical="center" wrapText="1"/>
    </xf>
    <xf numFmtId="0" fontId="51" fillId="14" borderId="87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21" fillId="10" borderId="37" xfId="0" applyFont="1" applyFill="1" applyBorder="1" applyAlignment="1">
      <alignment horizontal="left" vertical="center" wrapText="1"/>
    </xf>
    <xf numFmtId="0" fontId="21" fillId="10" borderId="16" xfId="0" applyFont="1" applyFill="1" applyBorder="1" applyAlignment="1">
      <alignment horizontal="left" vertical="center" wrapText="1"/>
    </xf>
    <xf numFmtId="3" fontId="20" fillId="10" borderId="16" xfId="0" applyNumberFormat="1" applyFont="1" applyFill="1" applyBorder="1" applyAlignment="1">
      <alignment horizontal="center" vertical="center"/>
    </xf>
    <xf numFmtId="3" fontId="20" fillId="10" borderId="2" xfId="0" applyNumberFormat="1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31" fillId="13" borderId="0" xfId="0" applyFont="1" applyFill="1" applyAlignment="1">
      <alignment horizontal="center" vertical="center"/>
    </xf>
    <xf numFmtId="0" fontId="20" fillId="10" borderId="37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0" fillId="10" borderId="38" xfId="0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center" vertical="center"/>
    </xf>
    <xf numFmtId="3" fontId="20" fillId="10" borderId="37" xfId="0" applyNumberFormat="1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 wrapText="1"/>
    </xf>
    <xf numFmtId="0" fontId="15" fillId="8" borderId="41" xfId="0" applyFont="1" applyFill="1" applyBorder="1" applyAlignment="1">
      <alignment horizontal="center" vertical="center" wrapText="1"/>
    </xf>
    <xf numFmtId="0" fontId="16" fillId="16" borderId="29" xfId="0" applyFont="1" applyFill="1" applyBorder="1" applyAlignment="1">
      <alignment horizontal="center" vertical="center" textRotation="90" wrapText="1"/>
    </xf>
    <xf numFmtId="0" fontId="16" fillId="16" borderId="21" xfId="0" applyFont="1" applyFill="1" applyBorder="1" applyAlignment="1">
      <alignment horizontal="center" vertical="center" textRotation="90" wrapText="1"/>
    </xf>
    <xf numFmtId="0" fontId="16" fillId="16" borderId="30" xfId="0" applyFont="1" applyFill="1" applyBorder="1" applyAlignment="1">
      <alignment horizontal="center" vertical="center" wrapText="1"/>
    </xf>
    <xf numFmtId="0" fontId="16" fillId="16" borderId="35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6" fillId="7" borderId="49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/>
    </xf>
    <xf numFmtId="0" fontId="15" fillId="8" borderId="40" xfId="0" applyFont="1" applyFill="1" applyBorder="1" applyAlignment="1">
      <alignment horizontal="center" vertical="center"/>
    </xf>
    <xf numFmtId="0" fontId="15" fillId="8" borderId="41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/>
    </xf>
    <xf numFmtId="0" fontId="15" fillId="8" borderId="30" xfId="0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39" fillId="14" borderId="42" xfId="0" applyFont="1" applyFill="1" applyBorder="1" applyAlignment="1">
      <alignment horizontal="center" vertical="center" wrapText="1"/>
    </xf>
    <xf numFmtId="0" fontId="39" fillId="14" borderId="43" xfId="0" applyFont="1" applyFill="1" applyBorder="1" applyAlignment="1">
      <alignment horizontal="center" vertical="center" wrapText="1"/>
    </xf>
    <xf numFmtId="0" fontId="39" fillId="14" borderId="44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 vertical="center" wrapText="1"/>
    </xf>
    <xf numFmtId="0" fontId="39" fillId="15" borderId="42" xfId="0" applyFont="1" applyFill="1" applyBorder="1" applyAlignment="1">
      <alignment horizontal="center" vertical="center" wrapText="1"/>
    </xf>
    <xf numFmtId="0" fontId="39" fillId="15" borderId="43" xfId="0" applyFont="1" applyFill="1" applyBorder="1" applyAlignment="1">
      <alignment horizontal="center" vertical="center" wrapText="1"/>
    </xf>
    <xf numFmtId="0" fontId="39" fillId="15" borderId="44" xfId="0" applyFont="1" applyFill="1" applyBorder="1" applyAlignment="1">
      <alignment horizontal="center" vertical="center" wrapText="1"/>
    </xf>
    <xf numFmtId="0" fontId="61" fillId="14" borderId="42" xfId="0" applyFont="1" applyFill="1" applyBorder="1" applyAlignment="1">
      <alignment horizontal="center" vertical="center" wrapText="1"/>
    </xf>
    <xf numFmtId="0" fontId="61" fillId="14" borderId="84" xfId="0" applyFont="1" applyFill="1" applyBorder="1" applyAlignment="1">
      <alignment horizontal="center" vertical="center" wrapText="1"/>
    </xf>
    <xf numFmtId="0" fontId="59" fillId="14" borderId="85" xfId="0" applyFont="1" applyFill="1" applyBorder="1" applyAlignment="1">
      <alignment horizontal="center" vertical="center" wrapText="1"/>
    </xf>
    <xf numFmtId="0" fontId="59" fillId="14" borderId="86" xfId="0" applyFont="1" applyFill="1" applyBorder="1" applyAlignment="1">
      <alignment horizontal="center" vertical="center" wrapText="1"/>
    </xf>
    <xf numFmtId="0" fontId="59" fillId="14" borderId="87" xfId="0" applyFont="1" applyFill="1" applyBorder="1" applyAlignment="1">
      <alignment horizontal="center" vertical="center" wrapText="1"/>
    </xf>
    <xf numFmtId="0" fontId="39" fillId="0" borderId="76" xfId="0" applyFont="1" applyBorder="1" applyAlignment="1">
      <alignment horizontal="center" vertical="center" wrapText="1"/>
    </xf>
    <xf numFmtId="0" fontId="39" fillId="0" borderId="77" xfId="0" applyFont="1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59" fillId="9" borderId="60" xfId="0" applyFont="1" applyFill="1" applyBorder="1" applyAlignment="1">
      <alignment horizontal="center" vertical="center" wrapText="1"/>
    </xf>
    <xf numFmtId="0" fontId="59" fillId="9" borderId="75" xfId="0" applyFont="1" applyFill="1" applyBorder="1" applyAlignment="1">
      <alignment horizontal="center" vertical="center" wrapText="1"/>
    </xf>
    <xf numFmtId="0" fontId="59" fillId="0" borderId="76" xfId="0" applyFont="1" applyBorder="1" applyAlignment="1">
      <alignment horizontal="center" vertical="center" wrapText="1"/>
    </xf>
    <xf numFmtId="0" fontId="59" fillId="0" borderId="77" xfId="0" applyFont="1" applyBorder="1" applyAlignment="1">
      <alignment horizontal="center" vertical="center" wrapText="1"/>
    </xf>
    <xf numFmtId="0" fontId="59" fillId="0" borderId="78" xfId="0" applyFont="1" applyBorder="1" applyAlignment="1">
      <alignment horizontal="center" vertical="center" wrapText="1"/>
    </xf>
    <xf numFmtId="0" fontId="59" fillId="9" borderId="82" xfId="0" applyFont="1" applyFill="1" applyBorder="1" applyAlignment="1">
      <alignment horizontal="center" vertical="center" wrapText="1"/>
    </xf>
    <xf numFmtId="0" fontId="59" fillId="9" borderId="83" xfId="0" applyFont="1" applyFill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59" fillId="9" borderId="61" xfId="0" applyFont="1" applyFill="1" applyBorder="1" applyAlignment="1">
      <alignment horizontal="center" vertical="center" wrapText="1"/>
    </xf>
    <xf numFmtId="0" fontId="59" fillId="9" borderId="68" xfId="0" applyFont="1" applyFill="1" applyBorder="1" applyAlignment="1">
      <alignment horizontal="center" vertical="center" wrapText="1"/>
    </xf>
    <xf numFmtId="0" fontId="59" fillId="0" borderId="69" xfId="0" applyFont="1" applyBorder="1" applyAlignment="1">
      <alignment horizontal="center" vertical="center" wrapText="1"/>
    </xf>
    <xf numFmtId="0" fontId="59" fillId="0" borderId="70" xfId="0" applyFont="1" applyBorder="1" applyAlignment="1">
      <alignment horizontal="center" vertical="center" wrapText="1"/>
    </xf>
    <xf numFmtId="0" fontId="59" fillId="0" borderId="71" xfId="0" applyFont="1" applyBorder="1" applyAlignment="1">
      <alignment horizontal="center" vertical="center" wrapText="1"/>
    </xf>
    <xf numFmtId="0" fontId="39" fillId="0" borderId="72" xfId="0" applyFont="1" applyBorder="1" applyAlignment="1">
      <alignment horizontal="center" vertical="center" wrapText="1"/>
    </xf>
    <xf numFmtId="0" fontId="39" fillId="0" borderId="73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39" fillId="0" borderId="81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3" fontId="14" fillId="10" borderId="37" xfId="0" applyNumberFormat="1" applyFont="1" applyFill="1" applyBorder="1" applyAlignment="1">
      <alignment horizontal="center" vertical="center"/>
    </xf>
    <xf numFmtId="3" fontId="14" fillId="10" borderId="16" xfId="0" applyNumberFormat="1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23" fillId="3" borderId="46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wrapText="1"/>
    </xf>
    <xf numFmtId="0" fontId="49" fillId="0" borderId="5" xfId="0" applyFont="1" applyBorder="1" applyAlignment="1">
      <alignment horizontal="center" wrapText="1"/>
    </xf>
    <xf numFmtId="0" fontId="49" fillId="0" borderId="45" xfId="0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45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 wrapText="1"/>
    </xf>
    <xf numFmtId="0" fontId="24" fillId="8" borderId="40" xfId="0" applyFont="1" applyFill="1" applyBorder="1" applyAlignment="1">
      <alignment horizontal="center" vertical="center" wrapText="1"/>
    </xf>
    <xf numFmtId="0" fontId="24" fillId="8" borderId="41" xfId="0" applyFont="1" applyFill="1" applyBorder="1" applyAlignment="1">
      <alignment horizontal="center" vertical="center" wrapText="1"/>
    </xf>
    <xf numFmtId="0" fontId="22" fillId="16" borderId="49" xfId="0" applyFont="1" applyFill="1" applyBorder="1" applyAlignment="1">
      <alignment horizontal="center" vertical="center" textRotation="90" wrapText="1"/>
    </xf>
    <xf numFmtId="0" fontId="22" fillId="16" borderId="10" xfId="0" applyFont="1" applyFill="1" applyBorder="1" applyAlignment="1">
      <alignment horizontal="center" vertical="center" textRotation="90" wrapText="1"/>
    </xf>
    <xf numFmtId="0" fontId="5" fillId="13" borderId="0" xfId="0" applyFont="1" applyFill="1" applyAlignment="1">
      <alignment horizontal="center" vertical="center"/>
    </xf>
    <xf numFmtId="0" fontId="41" fillId="0" borderId="5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32" fillId="10" borderId="37" xfId="0" applyFont="1" applyFill="1" applyBorder="1" applyAlignment="1">
      <alignment horizontal="left" vertical="center" wrapText="1"/>
    </xf>
    <xf numFmtId="0" fontId="32" fillId="10" borderId="16" xfId="0" applyFont="1" applyFill="1" applyBorder="1" applyAlignment="1">
      <alignment horizontal="left" vertical="center" wrapText="1"/>
    </xf>
    <xf numFmtId="0" fontId="25" fillId="8" borderId="26" xfId="0" applyFont="1" applyFill="1" applyBorder="1" applyAlignment="1">
      <alignment horizontal="center" vertical="center" wrapText="1"/>
    </xf>
    <xf numFmtId="0" fontId="25" fillId="8" borderId="41" xfId="0" applyFont="1" applyFill="1" applyBorder="1" applyAlignment="1">
      <alignment horizontal="center" vertical="center" wrapText="1"/>
    </xf>
    <xf numFmtId="43" fontId="26" fillId="3" borderId="34" xfId="2" applyFont="1" applyFill="1" applyBorder="1" applyAlignment="1">
      <alignment horizontal="center" vertical="center" wrapText="1"/>
    </xf>
    <xf numFmtId="43" fontId="26" fillId="3" borderId="47" xfId="2" applyFont="1" applyFill="1" applyBorder="1" applyAlignment="1">
      <alignment horizontal="center" vertical="center" wrapText="1"/>
    </xf>
    <xf numFmtId="0" fontId="26" fillId="3" borderId="48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46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23" fillId="16" borderId="34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6" fillId="3" borderId="51" xfId="0" applyFont="1" applyFill="1" applyBorder="1" applyAlignment="1">
      <alignment horizontal="center" vertical="center" wrapText="1"/>
    </xf>
    <xf numFmtId="0" fontId="23" fillId="7" borderId="49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50" xfId="0" applyFont="1" applyFill="1" applyBorder="1" applyAlignment="1">
      <alignment horizontal="center" vertical="center" wrapText="1"/>
    </xf>
    <xf numFmtId="0" fontId="24" fillId="8" borderId="42" xfId="0" applyFont="1" applyFill="1" applyBorder="1" applyAlignment="1">
      <alignment horizontal="center" vertical="center" wrapText="1"/>
    </xf>
    <xf numFmtId="0" fontId="24" fillId="8" borderId="43" xfId="0" applyFont="1" applyFill="1" applyBorder="1" applyAlignment="1">
      <alignment horizontal="center" vertical="center" wrapText="1"/>
    </xf>
    <xf numFmtId="0" fontId="24" fillId="8" borderId="44" xfId="0" applyFont="1" applyFill="1" applyBorder="1" applyAlignment="1">
      <alignment horizontal="center" vertical="center" wrapText="1"/>
    </xf>
    <xf numFmtId="0" fontId="40" fillId="18" borderId="2" xfId="0" applyFont="1" applyFill="1" applyBorder="1" applyAlignment="1">
      <alignment horizontal="center" vertical="center" wrapText="1"/>
    </xf>
    <xf numFmtId="0" fontId="49" fillId="18" borderId="2" xfId="0" applyFont="1" applyFill="1" applyBorder="1" applyAlignment="1">
      <alignment horizontal="center" vertical="center" wrapText="1"/>
    </xf>
    <xf numFmtId="0" fontId="49" fillId="10" borderId="2" xfId="0" applyFont="1" applyFill="1" applyBorder="1" applyAlignment="1">
      <alignment horizontal="center" vertical="center" wrapText="1"/>
    </xf>
  </cellXfs>
  <cellStyles count="3">
    <cellStyle name="Milliers" xfId="2" builtinId="3"/>
    <cellStyle name="Normal" xfId="0" builtinId="0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A306"/>
  <sheetViews>
    <sheetView tabSelected="1" topLeftCell="A9" zoomScale="64" zoomScaleNormal="64" workbookViewId="0">
      <pane xSplit="7" ySplit="8" topLeftCell="O17" activePane="bottomRight" state="frozenSplit"/>
      <selection activeCell="G47" sqref="A47:XFD50"/>
      <selection pane="topRight" activeCell="H9" sqref="H9"/>
      <selection pane="bottomLeft" activeCell="A16" sqref="A16"/>
      <selection pane="bottomRight" activeCell="Q39" sqref="Q39:Q50"/>
    </sheetView>
  </sheetViews>
  <sheetFormatPr baseColWidth="10" defaultColWidth="9.1796875" defaultRowHeight="14.5" x14ac:dyDescent="0.35"/>
  <cols>
    <col min="1" max="1" width="4.7265625" bestFit="1" customWidth="1"/>
    <col min="2" max="2" width="45" customWidth="1"/>
    <col min="3" max="3" width="10.453125" customWidth="1"/>
    <col min="4" max="4" width="11.453125" customWidth="1"/>
    <col min="5" max="5" width="14" bestFit="1" customWidth="1"/>
    <col min="6" max="6" width="11.1796875" customWidth="1"/>
    <col min="7" max="7" width="19" customWidth="1"/>
    <col min="8" max="8" width="24.7265625" customWidth="1"/>
    <col min="9" max="9" width="27" customWidth="1"/>
    <col min="10" max="10" width="25.7265625" customWidth="1"/>
    <col min="11" max="11" width="24.26953125" customWidth="1"/>
    <col min="12" max="12" width="25.26953125" customWidth="1"/>
    <col min="13" max="13" width="26.453125" customWidth="1"/>
    <col min="14" max="14" width="25.54296875" customWidth="1"/>
    <col min="15" max="15" width="24" customWidth="1"/>
    <col min="16" max="16" width="25.1796875" customWidth="1"/>
    <col min="17" max="17" width="16.453125" bestFit="1" customWidth="1"/>
    <col min="18" max="18" width="30.7265625" customWidth="1"/>
    <col min="19" max="19" width="27.453125" customWidth="1"/>
    <col min="20" max="20" width="29.1796875" customWidth="1"/>
    <col min="21" max="21" width="16.453125" customWidth="1"/>
    <col min="22" max="22" width="15.26953125" bestFit="1" customWidth="1"/>
    <col min="23" max="255" width="11.453125" customWidth="1"/>
  </cols>
  <sheetData>
    <row r="2" spans="1:27" ht="51.65" customHeight="1" x14ac:dyDescent="0.35">
      <c r="B2" s="140">
        <v>1</v>
      </c>
    </row>
    <row r="3" spans="1:27" ht="35.25" customHeight="1" x14ac:dyDescent="0.6">
      <c r="B3" s="134" t="s">
        <v>116</v>
      </c>
      <c r="C3" s="133"/>
    </row>
    <row r="4" spans="1:27" ht="30.75" customHeight="1" x14ac:dyDescent="0.35"/>
    <row r="5" spans="1:27" ht="58" customHeight="1" x14ac:dyDescent="0.65">
      <c r="A5" s="43"/>
      <c r="B5" s="44" t="s">
        <v>25</v>
      </c>
      <c r="C5" s="211" t="s">
        <v>123</v>
      </c>
      <c r="D5" s="211"/>
      <c r="E5" s="211"/>
      <c r="F5" s="211"/>
      <c r="G5" s="211"/>
      <c r="H5" s="212"/>
      <c r="I5" s="45"/>
      <c r="J5" s="43"/>
      <c r="K5" s="43"/>
      <c r="L5" s="43"/>
      <c r="M5" s="45"/>
      <c r="N5" s="45"/>
      <c r="O5" s="45"/>
      <c r="P5" s="45"/>
      <c r="Q5" s="45"/>
      <c r="R5" s="45"/>
      <c r="S5" s="45"/>
      <c r="T5" s="45"/>
      <c r="U5" s="45"/>
      <c r="V5" s="45"/>
      <c r="W5" s="40"/>
      <c r="X5" s="39"/>
      <c r="Y5" s="39"/>
      <c r="Z5" s="39"/>
      <c r="AA5" s="42"/>
    </row>
    <row r="6" spans="1:27" ht="31.5" customHeight="1" x14ac:dyDescent="0.65">
      <c r="A6" s="43"/>
      <c r="B6" s="44" t="s">
        <v>26</v>
      </c>
      <c r="C6" s="213">
        <v>2024</v>
      </c>
      <c r="D6" s="213"/>
      <c r="E6" s="213"/>
      <c r="F6" s="213"/>
      <c r="G6" s="213"/>
      <c r="H6" s="214"/>
      <c r="I6" s="45"/>
      <c r="J6" s="43"/>
      <c r="K6" s="43"/>
      <c r="L6" s="43"/>
      <c r="M6" s="45"/>
      <c r="N6" s="45"/>
      <c r="O6" s="45"/>
      <c r="P6" s="45"/>
      <c r="Q6" s="45"/>
      <c r="R6" s="45"/>
      <c r="S6" s="45"/>
      <c r="T6" s="45"/>
      <c r="U6" s="45"/>
      <c r="V6" s="45"/>
      <c r="W6" s="40"/>
      <c r="X6" s="39"/>
      <c r="Y6" s="39"/>
      <c r="Z6" s="39"/>
      <c r="AA6" s="42"/>
    </row>
    <row r="7" spans="1:27" ht="40.5" customHeight="1" x14ac:dyDescent="0.65">
      <c r="A7" s="43"/>
      <c r="B7" s="44" t="s">
        <v>27</v>
      </c>
      <c r="C7" s="215" t="s">
        <v>124</v>
      </c>
      <c r="D7" s="215"/>
      <c r="E7" s="215"/>
      <c r="F7" s="215"/>
      <c r="G7" s="215"/>
      <c r="H7" s="216"/>
      <c r="I7" s="45"/>
      <c r="J7" s="43"/>
      <c r="K7" s="43"/>
      <c r="L7" s="43"/>
      <c r="M7" s="45"/>
      <c r="N7" s="45"/>
      <c r="O7" s="45"/>
      <c r="P7" s="45"/>
      <c r="Q7" s="45"/>
      <c r="R7" s="45"/>
      <c r="S7" s="45"/>
      <c r="T7" s="45"/>
      <c r="U7" s="45"/>
      <c r="V7" s="45"/>
      <c r="W7" s="40"/>
      <c r="X7" s="39"/>
      <c r="Y7" s="39"/>
      <c r="Z7" s="39"/>
      <c r="AA7" s="42"/>
    </row>
    <row r="8" spans="1:27" ht="112.5" x14ac:dyDescent="0.65">
      <c r="A8" s="43"/>
      <c r="B8" s="44" t="s">
        <v>28</v>
      </c>
      <c r="C8" s="215"/>
      <c r="D8" s="215"/>
      <c r="E8" s="215"/>
      <c r="F8" s="215"/>
      <c r="G8" s="215"/>
      <c r="H8" s="216"/>
      <c r="I8" s="45"/>
      <c r="J8" s="43"/>
      <c r="K8" s="43"/>
      <c r="L8" s="43"/>
      <c r="M8" s="45"/>
      <c r="N8" s="45"/>
      <c r="O8" s="45"/>
      <c r="P8" s="45"/>
      <c r="Q8" s="45"/>
      <c r="R8" s="45"/>
      <c r="S8" s="45"/>
      <c r="T8" s="45"/>
      <c r="U8" s="45"/>
      <c r="V8" s="45"/>
      <c r="W8" s="40"/>
      <c r="X8" s="39"/>
      <c r="Y8" s="39"/>
      <c r="Z8" s="39"/>
      <c r="AA8" s="46"/>
    </row>
    <row r="9" spans="1:27" ht="36" customHeight="1" x14ac:dyDescent="0.65">
      <c r="A9" s="43"/>
      <c r="B9" s="44" t="s">
        <v>29</v>
      </c>
      <c r="C9" s="213" t="s">
        <v>152</v>
      </c>
      <c r="D9" s="213"/>
      <c r="E9" s="213"/>
      <c r="F9" s="213"/>
      <c r="G9" s="213"/>
      <c r="H9" s="214"/>
      <c r="I9" s="45"/>
      <c r="J9" s="43"/>
      <c r="K9" s="43"/>
      <c r="L9" s="43"/>
      <c r="M9" s="45"/>
      <c r="N9" s="45"/>
      <c r="O9" s="45"/>
      <c r="P9" s="45"/>
      <c r="Q9" s="45"/>
      <c r="R9" s="45"/>
      <c r="S9" s="45"/>
      <c r="T9" s="45"/>
      <c r="U9" s="45"/>
      <c r="V9" s="45"/>
      <c r="W9" s="40"/>
      <c r="X9" s="39"/>
      <c r="Y9" s="39"/>
      <c r="Z9" s="39"/>
      <c r="AA9" s="42"/>
    </row>
    <row r="10" spans="1:27" ht="28.5" x14ac:dyDescent="0.65">
      <c r="A10" s="47"/>
      <c r="B10" s="48"/>
      <c r="C10" s="48"/>
      <c r="D10" s="48"/>
      <c r="E10" s="48"/>
      <c r="F10" s="48"/>
      <c r="G10" s="48"/>
      <c r="H10" s="48"/>
      <c r="I10" s="49"/>
      <c r="J10" s="47"/>
      <c r="K10" s="47"/>
      <c r="L10" s="47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1"/>
      <c r="X10" s="39"/>
      <c r="Y10" s="39"/>
      <c r="Z10" s="39"/>
      <c r="AA10" s="42"/>
    </row>
    <row r="11" spans="1:27" ht="28.5" x14ac:dyDescent="0.65">
      <c r="A11" s="43"/>
      <c r="B11" s="43"/>
      <c r="C11" s="43"/>
      <c r="D11" s="151" t="s">
        <v>118</v>
      </c>
      <c r="E11" s="151"/>
      <c r="F11" s="151"/>
      <c r="G11" s="151"/>
      <c r="H11" s="151"/>
      <c r="I11" s="151"/>
      <c r="J11" s="151"/>
      <c r="K11" s="151"/>
      <c r="L11" s="218"/>
      <c r="M11" s="218"/>
      <c r="N11" s="218"/>
      <c r="O11" s="218"/>
      <c r="P11" s="218"/>
      <c r="Q11" s="151"/>
      <c r="R11" s="151"/>
      <c r="S11" s="151"/>
      <c r="T11" s="43"/>
      <c r="U11" s="43"/>
      <c r="V11" s="43"/>
      <c r="W11" s="42"/>
      <c r="X11" s="39"/>
      <c r="Y11" s="39"/>
      <c r="Z11" s="39"/>
      <c r="AA11" s="42"/>
    </row>
    <row r="12" spans="1:27" ht="28.5" x14ac:dyDescent="0.6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5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2"/>
      <c r="X12" s="39"/>
      <c r="Y12" s="39"/>
      <c r="Z12" s="39"/>
      <c r="AA12" s="42"/>
    </row>
    <row r="13" spans="1:27" ht="28.5" x14ac:dyDescent="0.65">
      <c r="A13" s="43"/>
      <c r="B13" s="50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2"/>
      <c r="X13" s="39"/>
      <c r="Y13" s="39"/>
      <c r="Z13" s="39"/>
      <c r="AA13" s="39"/>
    </row>
    <row r="14" spans="1:27" ht="28.5" x14ac:dyDescent="0.65">
      <c r="A14" s="207" t="s">
        <v>17</v>
      </c>
      <c r="B14" s="207"/>
      <c r="C14" s="207"/>
      <c r="D14" s="207"/>
      <c r="E14" s="207"/>
      <c r="F14" s="207"/>
      <c r="G14" s="210" t="s">
        <v>20</v>
      </c>
      <c r="H14" s="207" t="s">
        <v>90</v>
      </c>
      <c r="I14" s="207"/>
      <c r="J14" s="207"/>
      <c r="K14" s="207"/>
      <c r="L14" s="207" t="s">
        <v>22</v>
      </c>
      <c r="M14" s="207"/>
      <c r="N14" s="207"/>
      <c r="O14" s="207" t="s">
        <v>0</v>
      </c>
      <c r="P14" s="207"/>
      <c r="Q14" s="207"/>
      <c r="R14" s="207"/>
      <c r="S14" s="207"/>
      <c r="T14" s="207"/>
      <c r="U14" s="207" t="s">
        <v>72</v>
      </c>
      <c r="V14" s="207"/>
      <c r="W14" s="42"/>
      <c r="X14" s="39"/>
      <c r="Y14" s="39"/>
      <c r="Z14" s="39"/>
      <c r="AA14" s="39"/>
    </row>
    <row r="15" spans="1:27" ht="99" customHeight="1" x14ac:dyDescent="0.65">
      <c r="A15" s="208" t="s">
        <v>15</v>
      </c>
      <c r="B15" s="209" t="s">
        <v>16</v>
      </c>
      <c r="C15" s="209" t="s">
        <v>6</v>
      </c>
      <c r="D15" s="209" t="s">
        <v>53</v>
      </c>
      <c r="E15" s="209" t="s">
        <v>110</v>
      </c>
      <c r="F15" s="209" t="s">
        <v>24</v>
      </c>
      <c r="G15" s="210"/>
      <c r="H15" s="217" t="s">
        <v>109</v>
      </c>
      <c r="I15" s="152" t="s">
        <v>108</v>
      </c>
      <c r="J15" s="152" t="s">
        <v>107</v>
      </c>
      <c r="K15" s="152" t="s">
        <v>14</v>
      </c>
      <c r="L15" s="152" t="s">
        <v>101</v>
      </c>
      <c r="M15" s="152" t="s">
        <v>100</v>
      </c>
      <c r="N15" s="152" t="s">
        <v>71</v>
      </c>
      <c r="O15" s="152" t="s">
        <v>103</v>
      </c>
      <c r="P15" s="152" t="s">
        <v>102</v>
      </c>
      <c r="Q15" s="153" t="s">
        <v>4</v>
      </c>
      <c r="R15" s="152" t="s">
        <v>104</v>
      </c>
      <c r="S15" s="152" t="s">
        <v>94</v>
      </c>
      <c r="T15" s="152" t="s">
        <v>93</v>
      </c>
      <c r="U15" s="178" t="s">
        <v>5</v>
      </c>
      <c r="V15" s="178" t="s">
        <v>61</v>
      </c>
      <c r="W15" s="39"/>
      <c r="X15" s="39"/>
      <c r="Y15" s="39"/>
      <c r="Z15" s="39"/>
      <c r="AA15" s="39"/>
    </row>
    <row r="16" spans="1:27" ht="28.5" x14ac:dyDescent="0.65">
      <c r="A16" s="208"/>
      <c r="B16" s="209"/>
      <c r="C16" s="209"/>
      <c r="D16" s="209"/>
      <c r="E16" s="209"/>
      <c r="F16" s="209"/>
      <c r="G16" s="210"/>
      <c r="H16" s="217"/>
      <c r="I16" s="154" t="s">
        <v>89</v>
      </c>
      <c r="J16" s="154" t="s">
        <v>66</v>
      </c>
      <c r="K16" s="154" t="s">
        <v>65</v>
      </c>
      <c r="L16" s="154" t="s">
        <v>96</v>
      </c>
      <c r="M16" s="154" t="s">
        <v>89</v>
      </c>
      <c r="N16" s="155" t="s">
        <v>65</v>
      </c>
      <c r="O16" s="154" t="s">
        <v>89</v>
      </c>
      <c r="P16" s="154" t="s">
        <v>89</v>
      </c>
      <c r="Q16" s="154"/>
      <c r="R16" s="156" t="s">
        <v>66</v>
      </c>
      <c r="S16" s="154" t="s">
        <v>66</v>
      </c>
      <c r="T16" s="155" t="s">
        <v>91</v>
      </c>
      <c r="U16" s="154"/>
      <c r="V16" s="154"/>
      <c r="W16" s="39"/>
      <c r="X16" s="39"/>
      <c r="Y16" s="39"/>
      <c r="Z16" s="39"/>
      <c r="AA16" s="39"/>
    </row>
    <row r="17" spans="1:27" ht="28.5" x14ac:dyDescent="0.65">
      <c r="A17" s="194">
        <v>1</v>
      </c>
      <c r="B17" s="195" t="s">
        <v>126</v>
      </c>
      <c r="C17" s="199">
        <v>1</v>
      </c>
      <c r="D17" s="198" t="s">
        <v>54</v>
      </c>
      <c r="E17" s="198">
        <v>1</v>
      </c>
      <c r="F17" s="198" t="s">
        <v>113</v>
      </c>
      <c r="G17" s="157" t="s">
        <v>18</v>
      </c>
      <c r="H17" s="158">
        <v>45376</v>
      </c>
      <c r="I17" s="158">
        <f>H17+7</f>
        <v>45383</v>
      </c>
      <c r="J17" s="158">
        <f>I17+4</f>
        <v>45387</v>
      </c>
      <c r="K17" s="158">
        <f>J17+18</f>
        <v>45405</v>
      </c>
      <c r="L17" s="158">
        <f>K17+7</f>
        <v>45412</v>
      </c>
      <c r="M17" s="158">
        <f>L17+7</f>
        <v>45419</v>
      </c>
      <c r="N17" s="158">
        <f>M17+17</f>
        <v>45436</v>
      </c>
      <c r="O17" s="158">
        <f>N17+7</f>
        <v>45443</v>
      </c>
      <c r="P17" s="158">
        <f>O17+7</f>
        <v>45450</v>
      </c>
      <c r="Q17" s="199"/>
      <c r="R17" s="158">
        <f>P17+3</f>
        <v>45453</v>
      </c>
      <c r="S17" s="158">
        <f>R17+7</f>
        <v>45460</v>
      </c>
      <c r="T17" s="158">
        <f>S17+7</f>
        <v>45467</v>
      </c>
      <c r="U17" s="159"/>
      <c r="V17" s="159"/>
      <c r="W17" s="39"/>
      <c r="X17" s="39"/>
      <c r="Y17" s="39"/>
      <c r="Z17" s="39"/>
      <c r="AA17" s="39"/>
    </row>
    <row r="18" spans="1:27" ht="27" customHeight="1" x14ac:dyDescent="0.65">
      <c r="A18" s="194"/>
      <c r="B18" s="195"/>
      <c r="C18" s="199"/>
      <c r="D18" s="198"/>
      <c r="E18" s="198"/>
      <c r="F18" s="198"/>
      <c r="G18" s="192" t="s">
        <v>19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99"/>
      <c r="R18" s="161"/>
      <c r="S18" s="161"/>
      <c r="T18" s="161"/>
      <c r="U18" s="161"/>
      <c r="V18" s="161"/>
      <c r="W18" s="39"/>
      <c r="X18" s="39"/>
      <c r="Y18" s="39"/>
      <c r="Z18" s="39"/>
      <c r="AA18" s="39"/>
    </row>
    <row r="19" spans="1:27" s="14" customFormat="1" ht="28.5" x14ac:dyDescent="0.65">
      <c r="A19" s="194">
        <v>2</v>
      </c>
      <c r="B19" s="195" t="s">
        <v>127</v>
      </c>
      <c r="C19" s="196">
        <v>1</v>
      </c>
      <c r="D19" s="198" t="s">
        <v>54</v>
      </c>
      <c r="E19" s="198">
        <v>2</v>
      </c>
      <c r="F19" s="198" t="s">
        <v>113</v>
      </c>
      <c r="G19" s="162" t="s">
        <v>18</v>
      </c>
      <c r="H19" s="163">
        <v>45378</v>
      </c>
      <c r="I19" s="163">
        <f>H19+7</f>
        <v>45385</v>
      </c>
      <c r="J19" s="163">
        <f>I19+8</f>
        <v>45393</v>
      </c>
      <c r="K19" s="163">
        <f>J19+18</f>
        <v>45411</v>
      </c>
      <c r="L19" s="163">
        <f>K19+7</f>
        <v>45418</v>
      </c>
      <c r="M19" s="163">
        <f>L19+7</f>
        <v>45425</v>
      </c>
      <c r="N19" s="163">
        <f>M19+21</f>
        <v>45446</v>
      </c>
      <c r="O19" s="163">
        <f>N19+7</f>
        <v>45453</v>
      </c>
      <c r="P19" s="163">
        <f>O19+7</f>
        <v>45460</v>
      </c>
      <c r="Q19" s="199"/>
      <c r="R19" s="163">
        <f>P19+7</f>
        <v>45467</v>
      </c>
      <c r="S19" s="163">
        <f>R19+7</f>
        <v>45474</v>
      </c>
      <c r="T19" s="163">
        <f>S19+7</f>
        <v>45481</v>
      </c>
      <c r="U19" s="159"/>
      <c r="V19" s="159"/>
      <c r="W19" s="139"/>
      <c r="X19" s="139"/>
      <c r="Y19" s="139"/>
      <c r="Z19" s="139"/>
      <c r="AA19" s="139"/>
    </row>
    <row r="20" spans="1:27" s="14" customFormat="1" ht="28.5" x14ac:dyDescent="0.65">
      <c r="A20" s="194"/>
      <c r="B20" s="195"/>
      <c r="C20" s="197"/>
      <c r="D20" s="198"/>
      <c r="E20" s="198"/>
      <c r="F20" s="198"/>
      <c r="G20" s="161" t="s">
        <v>19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99"/>
      <c r="R20" s="161"/>
      <c r="S20" s="161"/>
      <c r="T20" s="161"/>
      <c r="U20" s="161"/>
      <c r="V20" s="161"/>
      <c r="W20" s="139"/>
      <c r="X20" s="139"/>
      <c r="Y20" s="139"/>
      <c r="Z20" s="139"/>
      <c r="AA20" s="139"/>
    </row>
    <row r="21" spans="1:27" s="14" customFormat="1" ht="28.5" x14ac:dyDescent="0.65">
      <c r="A21" s="194">
        <v>3</v>
      </c>
      <c r="B21" s="195" t="s">
        <v>142</v>
      </c>
      <c r="C21" s="196">
        <v>1</v>
      </c>
      <c r="D21" s="198" t="s">
        <v>54</v>
      </c>
      <c r="E21" s="198">
        <v>2</v>
      </c>
      <c r="F21" s="198" t="s">
        <v>113</v>
      </c>
      <c r="G21" s="162" t="s">
        <v>18</v>
      </c>
      <c r="H21" s="163">
        <v>45378</v>
      </c>
      <c r="I21" s="163">
        <f>H21+7</f>
        <v>45385</v>
      </c>
      <c r="J21" s="163">
        <f>I21+8</f>
        <v>45393</v>
      </c>
      <c r="K21" s="163">
        <f>J21+18</f>
        <v>45411</v>
      </c>
      <c r="L21" s="163">
        <f>K21+7</f>
        <v>45418</v>
      </c>
      <c r="M21" s="163">
        <f>L21+7</f>
        <v>45425</v>
      </c>
      <c r="N21" s="163">
        <f>M21+21</f>
        <v>45446</v>
      </c>
      <c r="O21" s="163">
        <f>N21+7</f>
        <v>45453</v>
      </c>
      <c r="P21" s="163">
        <f>O21+7</f>
        <v>45460</v>
      </c>
      <c r="Q21" s="199"/>
      <c r="R21" s="163">
        <f>P21+7</f>
        <v>45467</v>
      </c>
      <c r="S21" s="163">
        <f>R21+7</f>
        <v>45474</v>
      </c>
      <c r="T21" s="163">
        <f>S21+7</f>
        <v>45481</v>
      </c>
      <c r="U21" s="159"/>
      <c r="V21" s="159"/>
      <c r="W21" s="139"/>
      <c r="X21" s="139"/>
      <c r="Y21" s="139"/>
      <c r="Z21" s="139"/>
      <c r="AA21" s="139"/>
    </row>
    <row r="22" spans="1:27" s="14" customFormat="1" ht="28.5" x14ac:dyDescent="0.65">
      <c r="A22" s="194"/>
      <c r="B22" s="195"/>
      <c r="C22" s="197"/>
      <c r="D22" s="198"/>
      <c r="E22" s="198"/>
      <c r="F22" s="198"/>
      <c r="G22" s="161" t="s">
        <v>19</v>
      </c>
      <c r="H22" s="161"/>
      <c r="I22" s="161"/>
      <c r="J22" s="161"/>
      <c r="K22" s="161"/>
      <c r="L22" s="161"/>
      <c r="M22" s="161"/>
      <c r="N22" s="161"/>
      <c r="O22" s="161"/>
      <c r="P22" s="161"/>
      <c r="Q22" s="199"/>
      <c r="R22" s="161"/>
      <c r="S22" s="161"/>
      <c r="T22" s="161"/>
      <c r="U22" s="161"/>
      <c r="V22" s="161"/>
      <c r="W22" s="139"/>
      <c r="X22" s="139"/>
      <c r="Y22" s="139"/>
      <c r="Z22" s="139"/>
      <c r="AA22" s="139"/>
    </row>
    <row r="23" spans="1:27" s="14" customFormat="1" ht="28.5" customHeight="1" x14ac:dyDescent="0.65">
      <c r="A23" s="200">
        <v>4</v>
      </c>
      <c r="B23" s="202" t="s">
        <v>128</v>
      </c>
      <c r="C23" s="196">
        <v>1</v>
      </c>
      <c r="D23" s="204" t="s">
        <v>54</v>
      </c>
      <c r="E23" s="204">
        <v>3</v>
      </c>
      <c r="F23" s="204" t="s">
        <v>113</v>
      </c>
      <c r="G23" s="162" t="s">
        <v>18</v>
      </c>
      <c r="H23" s="163">
        <v>45378</v>
      </c>
      <c r="I23" s="163">
        <f>H23+7</f>
        <v>45385</v>
      </c>
      <c r="J23" s="163">
        <f>I23+5</f>
        <v>45390</v>
      </c>
      <c r="K23" s="163">
        <f>J23+15</f>
        <v>45405</v>
      </c>
      <c r="L23" s="163">
        <f>K23+7</f>
        <v>45412</v>
      </c>
      <c r="M23" s="163">
        <f>L23+7</f>
        <v>45419</v>
      </c>
      <c r="N23" s="163">
        <f>M23+17</f>
        <v>45436</v>
      </c>
      <c r="O23" s="163">
        <f>N23+7</f>
        <v>45443</v>
      </c>
      <c r="P23" s="163">
        <f>O23+7</f>
        <v>45450</v>
      </c>
      <c r="Q23" s="196"/>
      <c r="R23" s="163">
        <f>P23+3</f>
        <v>45453</v>
      </c>
      <c r="S23" s="163">
        <f>R23+7</f>
        <v>45460</v>
      </c>
      <c r="T23" s="163">
        <f>S23+7</f>
        <v>45467</v>
      </c>
      <c r="U23" s="159"/>
      <c r="V23" s="159"/>
      <c r="W23" s="139"/>
      <c r="X23" s="139"/>
      <c r="Y23" s="139"/>
      <c r="Z23" s="139"/>
      <c r="AA23" s="139"/>
    </row>
    <row r="24" spans="1:27" s="14" customFormat="1" ht="28.5" x14ac:dyDescent="0.65">
      <c r="A24" s="201"/>
      <c r="B24" s="203"/>
      <c r="C24" s="197"/>
      <c r="D24" s="205"/>
      <c r="E24" s="205"/>
      <c r="F24" s="205"/>
      <c r="G24" s="161" t="s">
        <v>19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97"/>
      <c r="R24" s="161"/>
      <c r="S24" s="161"/>
      <c r="T24" s="161"/>
      <c r="U24" s="161"/>
      <c r="V24" s="161"/>
      <c r="W24" s="139"/>
      <c r="X24" s="139"/>
      <c r="Y24" s="139"/>
      <c r="Z24" s="139"/>
      <c r="AA24" s="139"/>
    </row>
    <row r="25" spans="1:27" s="14" customFormat="1" ht="29.5" customHeight="1" x14ac:dyDescent="0.65">
      <c r="A25" s="200">
        <v>5</v>
      </c>
      <c r="B25" s="202" t="s">
        <v>129</v>
      </c>
      <c r="C25" s="196">
        <v>1</v>
      </c>
      <c r="D25" s="204" t="s">
        <v>54</v>
      </c>
      <c r="E25" s="204">
        <v>4</v>
      </c>
      <c r="F25" s="204" t="s">
        <v>113</v>
      </c>
      <c r="G25" s="162" t="s">
        <v>18</v>
      </c>
      <c r="H25" s="163">
        <v>45383</v>
      </c>
      <c r="I25" s="163">
        <f>H25+7</f>
        <v>45390</v>
      </c>
      <c r="J25" s="163">
        <f>I25+3</f>
        <v>45393</v>
      </c>
      <c r="K25" s="163">
        <f>J25+15</f>
        <v>45408</v>
      </c>
      <c r="L25" s="163">
        <f>K25+7</f>
        <v>45415</v>
      </c>
      <c r="M25" s="163">
        <f>L25+7</f>
        <v>45422</v>
      </c>
      <c r="N25" s="163">
        <f>M25+17</f>
        <v>45439</v>
      </c>
      <c r="O25" s="163">
        <f>N25+7</f>
        <v>45446</v>
      </c>
      <c r="P25" s="163">
        <f>O25+7</f>
        <v>45453</v>
      </c>
      <c r="Q25" s="196"/>
      <c r="R25" s="163">
        <f>P25+3</f>
        <v>45456</v>
      </c>
      <c r="S25" s="163">
        <f>R25+5</f>
        <v>45461</v>
      </c>
      <c r="T25" s="163">
        <f>S25+7</f>
        <v>45468</v>
      </c>
      <c r="U25" s="159"/>
      <c r="V25" s="159"/>
      <c r="W25" s="139"/>
      <c r="X25" s="139"/>
      <c r="Y25" s="139"/>
      <c r="Z25" s="139"/>
      <c r="AA25" s="139"/>
    </row>
    <row r="26" spans="1:27" s="14" customFormat="1" ht="29.5" customHeight="1" x14ac:dyDescent="0.65">
      <c r="A26" s="201"/>
      <c r="B26" s="203"/>
      <c r="C26" s="197"/>
      <c r="D26" s="205"/>
      <c r="E26" s="205"/>
      <c r="F26" s="205"/>
      <c r="G26" s="161" t="s">
        <v>19</v>
      </c>
      <c r="H26" s="161"/>
      <c r="I26" s="161"/>
      <c r="J26" s="161"/>
      <c r="K26" s="161"/>
      <c r="L26" s="161"/>
      <c r="M26" s="161"/>
      <c r="N26" s="161"/>
      <c r="O26" s="161"/>
      <c r="P26" s="161"/>
      <c r="Q26" s="197"/>
      <c r="R26" s="161"/>
      <c r="S26" s="161"/>
      <c r="T26" s="161"/>
      <c r="U26" s="161"/>
      <c r="V26" s="161"/>
      <c r="W26" s="139"/>
      <c r="X26" s="139"/>
      <c r="Y26" s="139"/>
      <c r="Z26" s="139"/>
      <c r="AA26" s="139"/>
    </row>
    <row r="27" spans="1:27" s="14" customFormat="1" ht="29.5" customHeight="1" x14ac:dyDescent="0.65">
      <c r="A27" s="200">
        <v>6</v>
      </c>
      <c r="B27" s="202" t="s">
        <v>148</v>
      </c>
      <c r="C27" s="196">
        <v>1</v>
      </c>
      <c r="D27" s="204" t="s">
        <v>54</v>
      </c>
      <c r="E27" s="204">
        <v>4</v>
      </c>
      <c r="F27" s="204" t="s">
        <v>113</v>
      </c>
      <c r="G27" s="162" t="s">
        <v>18</v>
      </c>
      <c r="H27" s="163">
        <v>45383</v>
      </c>
      <c r="I27" s="163">
        <f>H27+7</f>
        <v>45390</v>
      </c>
      <c r="J27" s="163">
        <f>I27+3</f>
        <v>45393</v>
      </c>
      <c r="K27" s="163">
        <f>J27+15</f>
        <v>45408</v>
      </c>
      <c r="L27" s="163">
        <f>K27+7</f>
        <v>45415</v>
      </c>
      <c r="M27" s="163">
        <f>L27+7</f>
        <v>45422</v>
      </c>
      <c r="N27" s="163">
        <f>M27+17</f>
        <v>45439</v>
      </c>
      <c r="O27" s="163">
        <f>N27+7</f>
        <v>45446</v>
      </c>
      <c r="P27" s="163">
        <f>O27+7</f>
        <v>45453</v>
      </c>
      <c r="Q27" s="196"/>
      <c r="R27" s="163">
        <f>P27+3</f>
        <v>45456</v>
      </c>
      <c r="S27" s="163">
        <f>R27+5</f>
        <v>45461</v>
      </c>
      <c r="T27" s="163">
        <f>S27+7</f>
        <v>45468</v>
      </c>
      <c r="U27" s="159"/>
      <c r="V27" s="159"/>
      <c r="W27" s="139"/>
      <c r="X27" s="139"/>
      <c r="Y27" s="139"/>
      <c r="Z27" s="139"/>
      <c r="AA27" s="139"/>
    </row>
    <row r="28" spans="1:27" s="14" customFormat="1" ht="29.5" customHeight="1" x14ac:dyDescent="0.65">
      <c r="A28" s="201"/>
      <c r="B28" s="203"/>
      <c r="C28" s="197"/>
      <c r="D28" s="205"/>
      <c r="E28" s="205"/>
      <c r="F28" s="205"/>
      <c r="G28" s="161" t="s">
        <v>19</v>
      </c>
      <c r="H28" s="161"/>
      <c r="I28" s="161"/>
      <c r="J28" s="161"/>
      <c r="K28" s="161"/>
      <c r="L28" s="161"/>
      <c r="M28" s="161"/>
      <c r="N28" s="161"/>
      <c r="O28" s="161"/>
      <c r="P28" s="161"/>
      <c r="Q28" s="197"/>
      <c r="R28" s="161"/>
      <c r="S28" s="161"/>
      <c r="T28" s="161"/>
      <c r="U28" s="161"/>
      <c r="V28" s="161"/>
      <c r="W28" s="139"/>
      <c r="X28" s="139"/>
      <c r="Y28" s="139"/>
      <c r="Z28" s="139"/>
      <c r="AA28" s="139"/>
    </row>
    <row r="29" spans="1:27" s="14" customFormat="1" ht="28.5" x14ac:dyDescent="0.65">
      <c r="A29" s="200">
        <v>7</v>
      </c>
      <c r="B29" s="202" t="s">
        <v>119</v>
      </c>
      <c r="C29" s="196">
        <v>1</v>
      </c>
      <c r="D29" s="204" t="s">
        <v>54</v>
      </c>
      <c r="E29" s="204">
        <v>5</v>
      </c>
      <c r="F29" s="204" t="s">
        <v>113</v>
      </c>
      <c r="G29" s="162" t="s">
        <v>18</v>
      </c>
      <c r="H29" s="163">
        <v>45385</v>
      </c>
      <c r="I29" s="163">
        <f>H29+7</f>
        <v>45392</v>
      </c>
      <c r="J29" s="163">
        <f>I29+5</f>
        <v>45397</v>
      </c>
      <c r="K29" s="163">
        <f>J29+15</f>
        <v>45412</v>
      </c>
      <c r="L29" s="163">
        <f>K29+7</f>
        <v>45419</v>
      </c>
      <c r="M29" s="163">
        <f>L29+7</f>
        <v>45426</v>
      </c>
      <c r="N29" s="163">
        <f>M29+17</f>
        <v>45443</v>
      </c>
      <c r="O29" s="163">
        <f>N29+7</f>
        <v>45450</v>
      </c>
      <c r="P29" s="163">
        <f>O29+7</f>
        <v>45457</v>
      </c>
      <c r="Q29" s="196"/>
      <c r="R29" s="163">
        <f>P29+3</f>
        <v>45460</v>
      </c>
      <c r="S29" s="163">
        <f>R29+7</f>
        <v>45467</v>
      </c>
      <c r="T29" s="163">
        <f>S29+7</f>
        <v>45474</v>
      </c>
      <c r="U29" s="159"/>
      <c r="V29" s="159"/>
      <c r="W29" s="139"/>
      <c r="X29" s="139"/>
      <c r="Y29" s="139"/>
      <c r="Z29" s="139"/>
      <c r="AA29" s="139"/>
    </row>
    <row r="30" spans="1:27" s="14" customFormat="1" ht="28.5" x14ac:dyDescent="0.65">
      <c r="A30" s="201"/>
      <c r="B30" s="203"/>
      <c r="C30" s="197"/>
      <c r="D30" s="205"/>
      <c r="E30" s="205"/>
      <c r="F30" s="205"/>
      <c r="G30" s="161" t="s">
        <v>19</v>
      </c>
      <c r="H30" s="161"/>
      <c r="I30" s="161"/>
      <c r="J30" s="161"/>
      <c r="K30" s="161"/>
      <c r="L30" s="161"/>
      <c r="M30" s="161"/>
      <c r="N30" s="161"/>
      <c r="O30" s="161"/>
      <c r="P30" s="161"/>
      <c r="Q30" s="197"/>
      <c r="R30" s="161"/>
      <c r="S30" s="161"/>
      <c r="T30" s="161"/>
      <c r="U30" s="161"/>
      <c r="V30" s="161"/>
      <c r="W30" s="139"/>
      <c r="X30" s="139"/>
      <c r="Y30" s="139"/>
      <c r="Z30" s="139"/>
      <c r="AA30" s="139"/>
    </row>
    <row r="31" spans="1:27" s="14" customFormat="1" ht="28.5" x14ac:dyDescent="0.65">
      <c r="A31" s="200">
        <v>8</v>
      </c>
      <c r="B31" s="202" t="s">
        <v>130</v>
      </c>
      <c r="C31" s="196">
        <v>1</v>
      </c>
      <c r="D31" s="204" t="s">
        <v>54</v>
      </c>
      <c r="E31" s="204">
        <v>6</v>
      </c>
      <c r="F31" s="204" t="s">
        <v>113</v>
      </c>
      <c r="G31" s="162" t="s">
        <v>18</v>
      </c>
      <c r="H31" s="163">
        <v>45385</v>
      </c>
      <c r="I31" s="163">
        <f>H31+7</f>
        <v>45392</v>
      </c>
      <c r="J31" s="163">
        <f>I31+5</f>
        <v>45397</v>
      </c>
      <c r="K31" s="163">
        <f>J31+15</f>
        <v>45412</v>
      </c>
      <c r="L31" s="163">
        <f>K31+7</f>
        <v>45419</v>
      </c>
      <c r="M31" s="163">
        <f>L31+7</f>
        <v>45426</v>
      </c>
      <c r="N31" s="163">
        <f>M31+17</f>
        <v>45443</v>
      </c>
      <c r="O31" s="163">
        <f>N31+7</f>
        <v>45450</v>
      </c>
      <c r="P31" s="163">
        <f>O31+7</f>
        <v>45457</v>
      </c>
      <c r="Q31" s="196"/>
      <c r="R31" s="163">
        <f>P31+3</f>
        <v>45460</v>
      </c>
      <c r="S31" s="163">
        <f>R31+11</f>
        <v>45471</v>
      </c>
      <c r="T31" s="163">
        <f>S31+7</f>
        <v>45478</v>
      </c>
      <c r="U31" s="159"/>
      <c r="V31" s="159"/>
      <c r="W31" s="139"/>
      <c r="X31" s="139"/>
      <c r="Y31" s="139"/>
      <c r="Z31" s="139"/>
      <c r="AA31" s="139"/>
    </row>
    <row r="32" spans="1:27" s="14" customFormat="1" ht="28.5" x14ac:dyDescent="0.65">
      <c r="A32" s="201"/>
      <c r="B32" s="203"/>
      <c r="C32" s="197"/>
      <c r="D32" s="205"/>
      <c r="E32" s="205"/>
      <c r="F32" s="205"/>
      <c r="G32" s="161" t="s">
        <v>19</v>
      </c>
      <c r="H32" s="161"/>
      <c r="I32" s="161"/>
      <c r="J32" s="161"/>
      <c r="K32" s="161"/>
      <c r="L32" s="161"/>
      <c r="M32" s="161"/>
      <c r="N32" s="161"/>
      <c r="O32" s="161"/>
      <c r="P32" s="161"/>
      <c r="Q32" s="197"/>
      <c r="R32" s="161"/>
      <c r="S32" s="161"/>
      <c r="T32" s="161"/>
      <c r="U32" s="161"/>
      <c r="V32" s="161"/>
      <c r="W32" s="139"/>
      <c r="X32" s="139"/>
      <c r="Y32" s="139"/>
      <c r="Z32" s="139"/>
      <c r="AA32" s="139"/>
    </row>
    <row r="33" spans="1:27" s="14" customFormat="1" ht="28.5" x14ac:dyDescent="0.65">
      <c r="A33" s="200">
        <v>9</v>
      </c>
      <c r="B33" s="202" t="s">
        <v>131</v>
      </c>
      <c r="C33" s="196">
        <v>1</v>
      </c>
      <c r="D33" s="204" t="s">
        <v>54</v>
      </c>
      <c r="E33" s="204">
        <v>7</v>
      </c>
      <c r="F33" s="204" t="s">
        <v>113</v>
      </c>
      <c r="G33" s="162" t="s">
        <v>18</v>
      </c>
      <c r="H33" s="163">
        <v>45387</v>
      </c>
      <c r="I33" s="163">
        <f>H33+7</f>
        <v>45394</v>
      </c>
      <c r="J33" s="163">
        <f>I33+3</f>
        <v>45397</v>
      </c>
      <c r="K33" s="163">
        <f>J33+15</f>
        <v>45412</v>
      </c>
      <c r="L33" s="163">
        <f>K33+7</f>
        <v>45419</v>
      </c>
      <c r="M33" s="163">
        <f>L33+7</f>
        <v>45426</v>
      </c>
      <c r="N33" s="163">
        <f>M33+17</f>
        <v>45443</v>
      </c>
      <c r="O33" s="163">
        <f>N33+7</f>
        <v>45450</v>
      </c>
      <c r="P33" s="163">
        <f>O33+7</f>
        <v>45457</v>
      </c>
      <c r="Q33" s="196"/>
      <c r="R33" s="163">
        <f>P33+3</f>
        <v>45460</v>
      </c>
      <c r="S33" s="163">
        <f>R33+11</f>
        <v>45471</v>
      </c>
      <c r="T33" s="163">
        <f>S33+7</f>
        <v>45478</v>
      </c>
      <c r="U33" s="159"/>
      <c r="V33" s="159"/>
      <c r="W33" s="139"/>
      <c r="X33" s="139"/>
      <c r="Y33" s="139"/>
      <c r="Z33" s="139"/>
      <c r="AA33" s="139"/>
    </row>
    <row r="34" spans="1:27" s="14" customFormat="1" ht="28.5" x14ac:dyDescent="0.65">
      <c r="A34" s="201"/>
      <c r="B34" s="203"/>
      <c r="C34" s="197"/>
      <c r="D34" s="205"/>
      <c r="E34" s="205"/>
      <c r="F34" s="205"/>
      <c r="G34" s="161" t="s">
        <v>19</v>
      </c>
      <c r="H34" s="161"/>
      <c r="I34" s="161"/>
      <c r="J34" s="161"/>
      <c r="K34" s="161"/>
      <c r="L34" s="161"/>
      <c r="M34" s="161"/>
      <c r="N34" s="161"/>
      <c r="O34" s="161"/>
      <c r="P34" s="161"/>
      <c r="Q34" s="197"/>
      <c r="R34" s="161"/>
      <c r="S34" s="161"/>
      <c r="T34" s="161"/>
      <c r="U34" s="161"/>
      <c r="V34" s="161"/>
      <c r="W34" s="139"/>
      <c r="X34" s="139"/>
      <c r="Y34" s="139"/>
      <c r="Z34" s="139"/>
      <c r="AA34" s="139"/>
    </row>
    <row r="35" spans="1:27" s="14" customFormat="1" ht="28.5" x14ac:dyDescent="0.65">
      <c r="A35" s="194">
        <v>10</v>
      </c>
      <c r="B35" s="206" t="s">
        <v>132</v>
      </c>
      <c r="C35" s="196">
        <v>1</v>
      </c>
      <c r="D35" s="198" t="s">
        <v>54</v>
      </c>
      <c r="E35" s="198">
        <v>8</v>
      </c>
      <c r="F35" s="198" t="s">
        <v>113</v>
      </c>
      <c r="G35" s="162" t="s">
        <v>18</v>
      </c>
      <c r="H35" s="163">
        <v>45387</v>
      </c>
      <c r="I35" s="163">
        <f>H35+7</f>
        <v>45394</v>
      </c>
      <c r="J35" s="163">
        <f>I35+3</f>
        <v>45397</v>
      </c>
      <c r="K35" s="163">
        <f>J35+15</f>
        <v>45412</v>
      </c>
      <c r="L35" s="163">
        <f>K35+7</f>
        <v>45419</v>
      </c>
      <c r="M35" s="163">
        <f>L35+7</f>
        <v>45426</v>
      </c>
      <c r="N35" s="163">
        <f>M35+17</f>
        <v>45443</v>
      </c>
      <c r="O35" s="163">
        <f>N35+7</f>
        <v>45450</v>
      </c>
      <c r="P35" s="163">
        <f>O35+7</f>
        <v>45457</v>
      </c>
      <c r="Q35" s="199"/>
      <c r="R35" s="163">
        <f>P35+3</f>
        <v>45460</v>
      </c>
      <c r="S35" s="163">
        <f>R35+7</f>
        <v>45467</v>
      </c>
      <c r="T35" s="163">
        <f>S35+7</f>
        <v>45474</v>
      </c>
      <c r="U35" s="159"/>
      <c r="V35" s="159"/>
      <c r="W35" s="139"/>
      <c r="X35" s="139"/>
      <c r="Y35" s="139"/>
      <c r="Z35" s="139"/>
      <c r="AA35" s="139"/>
    </row>
    <row r="36" spans="1:27" s="14" customFormat="1" ht="28.5" x14ac:dyDescent="0.65">
      <c r="A36" s="194"/>
      <c r="B36" s="206"/>
      <c r="C36" s="197"/>
      <c r="D36" s="198"/>
      <c r="E36" s="198"/>
      <c r="F36" s="198"/>
      <c r="G36" s="161" t="s">
        <v>19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99"/>
      <c r="R36" s="161"/>
      <c r="S36" s="161"/>
      <c r="T36" s="161"/>
      <c r="U36" s="161"/>
      <c r="V36" s="161"/>
      <c r="W36" s="139"/>
      <c r="X36" s="139"/>
      <c r="Y36" s="139"/>
      <c r="Z36" s="139"/>
      <c r="AA36" s="139"/>
    </row>
    <row r="37" spans="1:27" s="14" customFormat="1" ht="28.5" x14ac:dyDescent="0.65">
      <c r="A37" s="194">
        <v>11</v>
      </c>
      <c r="B37" s="206" t="s">
        <v>133</v>
      </c>
      <c r="C37" s="196">
        <v>1</v>
      </c>
      <c r="D37" s="198" t="s">
        <v>54</v>
      </c>
      <c r="E37" s="198">
        <v>9</v>
      </c>
      <c r="F37" s="198" t="s">
        <v>113</v>
      </c>
      <c r="G37" s="162" t="s">
        <v>18</v>
      </c>
      <c r="H37" s="163">
        <v>45418</v>
      </c>
      <c r="I37" s="163">
        <f>H37+7</f>
        <v>45425</v>
      </c>
      <c r="J37" s="163">
        <f>I37+3</f>
        <v>45428</v>
      </c>
      <c r="K37" s="163">
        <f>J37+15</f>
        <v>45443</v>
      </c>
      <c r="L37" s="163">
        <f>K37+7</f>
        <v>45450</v>
      </c>
      <c r="M37" s="163">
        <f>L37+7</f>
        <v>45457</v>
      </c>
      <c r="N37" s="163">
        <f>M37+17</f>
        <v>45474</v>
      </c>
      <c r="O37" s="163">
        <f>N37+7</f>
        <v>45481</v>
      </c>
      <c r="P37" s="163">
        <f>O37+7</f>
        <v>45488</v>
      </c>
      <c r="Q37" s="199"/>
      <c r="R37" s="163">
        <f>P37+3</f>
        <v>45491</v>
      </c>
      <c r="S37" s="163">
        <f>R37+7</f>
        <v>45498</v>
      </c>
      <c r="T37" s="163">
        <f>S37+7</f>
        <v>45505</v>
      </c>
      <c r="U37" s="159"/>
      <c r="V37" s="159"/>
      <c r="W37" s="139"/>
      <c r="X37" s="139"/>
      <c r="Y37" s="139"/>
      <c r="Z37" s="139"/>
      <c r="AA37" s="139"/>
    </row>
    <row r="38" spans="1:27" s="14" customFormat="1" ht="28.5" x14ac:dyDescent="0.65">
      <c r="A38" s="194"/>
      <c r="B38" s="206"/>
      <c r="C38" s="197"/>
      <c r="D38" s="198"/>
      <c r="E38" s="198"/>
      <c r="F38" s="198"/>
      <c r="G38" s="161" t="s">
        <v>19</v>
      </c>
      <c r="H38" s="161"/>
      <c r="I38" s="161"/>
      <c r="J38" s="161"/>
      <c r="K38" s="161"/>
      <c r="L38" s="161"/>
      <c r="M38" s="161"/>
      <c r="N38" s="161"/>
      <c r="O38" s="161"/>
      <c r="P38" s="161"/>
      <c r="Q38" s="199"/>
      <c r="R38" s="161"/>
      <c r="S38" s="161"/>
      <c r="T38" s="161"/>
      <c r="U38" s="161"/>
      <c r="V38" s="161"/>
      <c r="W38" s="139"/>
      <c r="X38" s="139"/>
      <c r="Y38" s="139"/>
      <c r="Z38" s="139"/>
      <c r="AA38" s="139"/>
    </row>
    <row r="39" spans="1:27" s="14" customFormat="1" ht="28.5" x14ac:dyDescent="0.65">
      <c r="A39" s="194">
        <v>12</v>
      </c>
      <c r="B39" s="206" t="s">
        <v>136</v>
      </c>
      <c r="C39" s="196">
        <v>1</v>
      </c>
      <c r="D39" s="198" t="s">
        <v>54</v>
      </c>
      <c r="E39" s="198">
        <v>10</v>
      </c>
      <c r="F39" s="198" t="s">
        <v>113</v>
      </c>
      <c r="G39" s="162" t="s">
        <v>18</v>
      </c>
      <c r="H39" s="163">
        <v>45425</v>
      </c>
      <c r="I39" s="163">
        <f>H39+7</f>
        <v>45432</v>
      </c>
      <c r="J39" s="163">
        <f>I39+7</f>
        <v>45439</v>
      </c>
      <c r="K39" s="163">
        <f>J39+15</f>
        <v>45454</v>
      </c>
      <c r="L39" s="163">
        <f>K39+7</f>
        <v>45461</v>
      </c>
      <c r="M39" s="163">
        <f>L39+7</f>
        <v>45468</v>
      </c>
      <c r="N39" s="163">
        <f>M39+20</f>
        <v>45488</v>
      </c>
      <c r="O39" s="163">
        <f>N39+7</f>
        <v>45495</v>
      </c>
      <c r="P39" s="163">
        <f>O39+7</f>
        <v>45502</v>
      </c>
      <c r="Q39" s="199"/>
      <c r="R39" s="163">
        <f>P39+3</f>
        <v>45505</v>
      </c>
      <c r="S39" s="163">
        <f>R39+8</f>
        <v>45513</v>
      </c>
      <c r="T39" s="163">
        <f>S39+7</f>
        <v>45520</v>
      </c>
      <c r="U39" s="159"/>
      <c r="V39" s="159"/>
      <c r="W39" s="139"/>
      <c r="X39" s="139"/>
      <c r="Y39" s="139"/>
      <c r="Z39" s="139"/>
      <c r="AA39" s="139"/>
    </row>
    <row r="40" spans="1:27" s="14" customFormat="1" ht="28.5" x14ac:dyDescent="0.65">
      <c r="A40" s="194"/>
      <c r="B40" s="206"/>
      <c r="C40" s="197"/>
      <c r="D40" s="198"/>
      <c r="E40" s="198"/>
      <c r="F40" s="198"/>
      <c r="G40" s="161" t="s">
        <v>19</v>
      </c>
      <c r="H40" s="161"/>
      <c r="I40" s="161"/>
      <c r="J40" s="161"/>
      <c r="K40" s="161"/>
      <c r="L40" s="161"/>
      <c r="M40" s="161"/>
      <c r="N40" s="161"/>
      <c r="O40" s="161"/>
      <c r="P40" s="161"/>
      <c r="Q40" s="199"/>
      <c r="R40" s="161"/>
      <c r="S40" s="161"/>
      <c r="T40" s="161"/>
      <c r="U40" s="161"/>
      <c r="V40" s="161"/>
      <c r="W40" s="139"/>
      <c r="X40" s="139"/>
      <c r="Y40" s="139"/>
      <c r="Z40" s="139"/>
      <c r="AA40" s="139"/>
    </row>
    <row r="41" spans="1:27" s="14" customFormat="1" ht="28.5" x14ac:dyDescent="0.65">
      <c r="A41" s="194">
        <v>13</v>
      </c>
      <c r="B41" s="206" t="s">
        <v>137</v>
      </c>
      <c r="C41" s="196">
        <v>1</v>
      </c>
      <c r="D41" s="198" t="s">
        <v>54</v>
      </c>
      <c r="E41" s="204">
        <v>11</v>
      </c>
      <c r="F41" s="204" t="s">
        <v>113</v>
      </c>
      <c r="G41" s="162" t="s">
        <v>18</v>
      </c>
      <c r="H41" s="163">
        <v>45425</v>
      </c>
      <c r="I41" s="163">
        <f>H41+7</f>
        <v>45432</v>
      </c>
      <c r="J41" s="163">
        <f>I41+7</f>
        <v>45439</v>
      </c>
      <c r="K41" s="163">
        <f>J41+15</f>
        <v>45454</v>
      </c>
      <c r="L41" s="163">
        <f>K41+7</f>
        <v>45461</v>
      </c>
      <c r="M41" s="163">
        <f>L41+7</f>
        <v>45468</v>
      </c>
      <c r="N41" s="163">
        <f>M41+20</f>
        <v>45488</v>
      </c>
      <c r="O41" s="163">
        <f>N41+7</f>
        <v>45495</v>
      </c>
      <c r="P41" s="163">
        <f>O41+7</f>
        <v>45502</v>
      </c>
      <c r="Q41" s="199"/>
      <c r="R41" s="163">
        <f>P41+3</f>
        <v>45505</v>
      </c>
      <c r="S41" s="163">
        <f>R41+8</f>
        <v>45513</v>
      </c>
      <c r="T41" s="163">
        <f>S41+7</f>
        <v>45520</v>
      </c>
      <c r="U41" s="159"/>
      <c r="V41" s="159"/>
      <c r="W41" s="139"/>
      <c r="X41" s="139"/>
      <c r="Y41" s="139"/>
      <c r="Z41" s="139"/>
      <c r="AA41" s="139"/>
    </row>
    <row r="42" spans="1:27" s="14" customFormat="1" ht="28.5" x14ac:dyDescent="0.65">
      <c r="A42" s="194"/>
      <c r="B42" s="206"/>
      <c r="C42" s="197"/>
      <c r="D42" s="198"/>
      <c r="E42" s="205"/>
      <c r="F42" s="205"/>
      <c r="G42" s="161" t="s">
        <v>19</v>
      </c>
      <c r="H42" s="161"/>
      <c r="I42" s="161"/>
      <c r="J42" s="161"/>
      <c r="K42" s="161"/>
      <c r="L42" s="161"/>
      <c r="M42" s="161"/>
      <c r="N42" s="161"/>
      <c r="O42" s="161"/>
      <c r="P42" s="161"/>
      <c r="Q42" s="199"/>
      <c r="R42" s="161"/>
      <c r="S42" s="161"/>
      <c r="T42" s="161"/>
      <c r="U42" s="161"/>
      <c r="V42" s="161"/>
      <c r="W42" s="139"/>
      <c r="X42" s="139"/>
      <c r="Y42" s="139"/>
      <c r="Z42" s="139"/>
      <c r="AA42" s="139"/>
    </row>
    <row r="43" spans="1:27" s="14" customFormat="1" ht="28.5" x14ac:dyDescent="0.65">
      <c r="A43" s="194">
        <v>14</v>
      </c>
      <c r="B43" s="206" t="s">
        <v>138</v>
      </c>
      <c r="C43" s="196">
        <v>1</v>
      </c>
      <c r="D43" s="198" t="s">
        <v>54</v>
      </c>
      <c r="E43" s="198">
        <v>12</v>
      </c>
      <c r="F43" s="204" t="s">
        <v>113</v>
      </c>
      <c r="G43" s="162" t="s">
        <v>18</v>
      </c>
      <c r="H43" s="163">
        <v>45432</v>
      </c>
      <c r="I43" s="163">
        <f>H43+7</f>
        <v>45439</v>
      </c>
      <c r="J43" s="163">
        <f>I43+7</f>
        <v>45446</v>
      </c>
      <c r="K43" s="163">
        <f>J43+15</f>
        <v>45461</v>
      </c>
      <c r="L43" s="163">
        <f>K43+7</f>
        <v>45468</v>
      </c>
      <c r="M43" s="163">
        <f>L43+7</f>
        <v>45475</v>
      </c>
      <c r="N43" s="163">
        <f>M43+20</f>
        <v>45495</v>
      </c>
      <c r="O43" s="163">
        <f>N43+7</f>
        <v>45502</v>
      </c>
      <c r="P43" s="163">
        <f>O43+7</f>
        <v>45509</v>
      </c>
      <c r="Q43" s="199"/>
      <c r="R43" s="163">
        <f>P43+3</f>
        <v>45512</v>
      </c>
      <c r="S43" s="163">
        <f>R43+8</f>
        <v>45520</v>
      </c>
      <c r="T43" s="163">
        <f>S43+7</f>
        <v>45527</v>
      </c>
      <c r="U43" s="159"/>
      <c r="V43" s="159"/>
      <c r="W43" s="139"/>
      <c r="X43" s="139"/>
      <c r="Y43" s="139"/>
      <c r="Z43" s="139"/>
      <c r="AA43" s="139"/>
    </row>
    <row r="44" spans="1:27" s="14" customFormat="1" ht="28.5" x14ac:dyDescent="0.65">
      <c r="A44" s="194"/>
      <c r="B44" s="206"/>
      <c r="C44" s="197"/>
      <c r="D44" s="198"/>
      <c r="E44" s="198"/>
      <c r="F44" s="205"/>
      <c r="G44" s="161" t="s">
        <v>19</v>
      </c>
      <c r="H44" s="161"/>
      <c r="I44" s="161"/>
      <c r="J44" s="161"/>
      <c r="K44" s="161"/>
      <c r="L44" s="161"/>
      <c r="M44" s="161"/>
      <c r="N44" s="161"/>
      <c r="O44" s="161"/>
      <c r="P44" s="161"/>
      <c r="Q44" s="199"/>
      <c r="R44" s="161"/>
      <c r="S44" s="161"/>
      <c r="T44" s="161"/>
      <c r="U44" s="161"/>
      <c r="V44" s="161"/>
      <c r="W44" s="139"/>
      <c r="X44" s="139"/>
      <c r="Y44" s="139"/>
      <c r="Z44" s="139"/>
      <c r="AA44" s="139"/>
    </row>
    <row r="45" spans="1:27" s="14" customFormat="1" ht="28.5" x14ac:dyDescent="0.65">
      <c r="A45" s="194">
        <v>15</v>
      </c>
      <c r="B45" s="206" t="s">
        <v>139</v>
      </c>
      <c r="C45" s="196">
        <v>1</v>
      </c>
      <c r="D45" s="198" t="s">
        <v>54</v>
      </c>
      <c r="E45" s="204">
        <v>13</v>
      </c>
      <c r="F45" s="198" t="s">
        <v>113</v>
      </c>
      <c r="G45" s="162" t="s">
        <v>18</v>
      </c>
      <c r="H45" s="163">
        <v>45432</v>
      </c>
      <c r="I45" s="163">
        <f>H45+7</f>
        <v>45439</v>
      </c>
      <c r="J45" s="163">
        <f>I45+7</f>
        <v>45446</v>
      </c>
      <c r="K45" s="163">
        <f>J45+15</f>
        <v>45461</v>
      </c>
      <c r="L45" s="163">
        <f>K45+7</f>
        <v>45468</v>
      </c>
      <c r="M45" s="163">
        <f>L45+7</f>
        <v>45475</v>
      </c>
      <c r="N45" s="163">
        <f>M45+17</f>
        <v>45492</v>
      </c>
      <c r="O45" s="163">
        <f>N45+7</f>
        <v>45499</v>
      </c>
      <c r="P45" s="163">
        <f>O45+7</f>
        <v>45506</v>
      </c>
      <c r="Q45" s="199"/>
      <c r="R45" s="163">
        <f>P45+3</f>
        <v>45509</v>
      </c>
      <c r="S45" s="163">
        <f>R45+7</f>
        <v>45516</v>
      </c>
      <c r="T45" s="163">
        <f>S45+7</f>
        <v>45523</v>
      </c>
      <c r="U45" s="159"/>
      <c r="V45" s="159"/>
      <c r="W45" s="139"/>
      <c r="X45" s="139"/>
      <c r="Y45" s="139"/>
      <c r="Z45" s="139"/>
      <c r="AA45" s="139"/>
    </row>
    <row r="46" spans="1:27" s="14" customFormat="1" ht="28.5" x14ac:dyDescent="0.65">
      <c r="A46" s="194"/>
      <c r="B46" s="206"/>
      <c r="C46" s="197"/>
      <c r="D46" s="198"/>
      <c r="E46" s="205"/>
      <c r="F46" s="198"/>
      <c r="G46" s="161" t="s">
        <v>19</v>
      </c>
      <c r="H46" s="161"/>
      <c r="I46" s="161"/>
      <c r="J46" s="161"/>
      <c r="K46" s="161"/>
      <c r="L46" s="161"/>
      <c r="M46" s="161"/>
      <c r="N46" s="161"/>
      <c r="O46" s="161"/>
      <c r="P46" s="161"/>
      <c r="Q46" s="199"/>
      <c r="R46" s="161"/>
      <c r="S46" s="161"/>
      <c r="T46" s="161"/>
      <c r="U46" s="161"/>
      <c r="V46" s="161"/>
      <c r="W46" s="139"/>
      <c r="X46" s="139"/>
      <c r="Y46" s="139"/>
      <c r="Z46" s="139"/>
      <c r="AA46" s="139"/>
    </row>
    <row r="47" spans="1:27" s="14" customFormat="1" ht="28.5" x14ac:dyDescent="0.65">
      <c r="A47" s="194">
        <v>16</v>
      </c>
      <c r="B47" s="206" t="s">
        <v>140</v>
      </c>
      <c r="C47" s="196">
        <v>1</v>
      </c>
      <c r="D47" s="204" t="s">
        <v>54</v>
      </c>
      <c r="E47" s="198">
        <v>14</v>
      </c>
      <c r="F47" s="204" t="s">
        <v>113</v>
      </c>
      <c r="G47" s="162" t="s">
        <v>18</v>
      </c>
      <c r="H47" s="163">
        <v>45432</v>
      </c>
      <c r="I47" s="163">
        <f>H47+7</f>
        <v>45439</v>
      </c>
      <c r="J47" s="163">
        <f>I47+3</f>
        <v>45442</v>
      </c>
      <c r="K47" s="163">
        <f>J47+18</f>
        <v>45460</v>
      </c>
      <c r="L47" s="163">
        <f>K47+7</f>
        <v>45467</v>
      </c>
      <c r="M47" s="163">
        <f>L47+7</f>
        <v>45474</v>
      </c>
      <c r="N47" s="163">
        <f>M47+18</f>
        <v>45492</v>
      </c>
      <c r="O47" s="163">
        <f>N47+7</f>
        <v>45499</v>
      </c>
      <c r="P47" s="163">
        <f>O47+7</f>
        <v>45506</v>
      </c>
      <c r="Q47" s="199"/>
      <c r="R47" s="163">
        <f>P47+4</f>
        <v>45510</v>
      </c>
      <c r="S47" s="163">
        <f>R47+10</f>
        <v>45520</v>
      </c>
      <c r="T47" s="163">
        <f>S47+7</f>
        <v>45527</v>
      </c>
      <c r="U47" s="159"/>
      <c r="V47" s="159"/>
      <c r="W47" s="139"/>
      <c r="X47" s="139"/>
      <c r="Y47" s="139"/>
      <c r="Z47" s="139"/>
      <c r="AA47" s="139"/>
    </row>
    <row r="48" spans="1:27" s="14" customFormat="1" ht="28.5" x14ac:dyDescent="0.65">
      <c r="A48" s="194"/>
      <c r="B48" s="206"/>
      <c r="C48" s="197"/>
      <c r="D48" s="205"/>
      <c r="E48" s="198"/>
      <c r="F48" s="205"/>
      <c r="G48" s="161" t="s">
        <v>19</v>
      </c>
      <c r="H48" s="161"/>
      <c r="I48" s="161"/>
      <c r="J48" s="161"/>
      <c r="K48" s="161"/>
      <c r="L48" s="161"/>
      <c r="M48" s="161"/>
      <c r="N48" s="161"/>
      <c r="O48" s="161"/>
      <c r="P48" s="161"/>
      <c r="Q48" s="199"/>
      <c r="R48" s="161"/>
      <c r="S48" s="161"/>
      <c r="T48" s="161"/>
      <c r="U48" s="161"/>
      <c r="V48" s="161"/>
      <c r="W48" s="139"/>
      <c r="X48" s="139"/>
      <c r="Y48" s="139"/>
      <c r="Z48" s="139"/>
      <c r="AA48" s="139"/>
    </row>
    <row r="49" spans="1:27" s="14" customFormat="1" ht="28.5" x14ac:dyDescent="0.65">
      <c r="A49" s="194">
        <v>17</v>
      </c>
      <c r="B49" s="206" t="s">
        <v>141</v>
      </c>
      <c r="C49" s="196">
        <v>1</v>
      </c>
      <c r="D49" s="198" t="s">
        <v>54</v>
      </c>
      <c r="E49" s="204">
        <v>15</v>
      </c>
      <c r="F49" s="198" t="s">
        <v>113</v>
      </c>
      <c r="G49" s="162" t="s">
        <v>18</v>
      </c>
      <c r="H49" s="163">
        <v>45432</v>
      </c>
      <c r="I49" s="163">
        <f>H49+7</f>
        <v>45439</v>
      </c>
      <c r="J49" s="163">
        <f>I49+3</f>
        <v>45442</v>
      </c>
      <c r="K49" s="163">
        <f>J49+18</f>
        <v>45460</v>
      </c>
      <c r="L49" s="163">
        <f>K49+7</f>
        <v>45467</v>
      </c>
      <c r="M49" s="163">
        <f>L49+7</f>
        <v>45474</v>
      </c>
      <c r="N49" s="163">
        <f>M49+17</f>
        <v>45491</v>
      </c>
      <c r="O49" s="163">
        <f>N49+7</f>
        <v>45498</v>
      </c>
      <c r="P49" s="163">
        <f>O49+7</f>
        <v>45505</v>
      </c>
      <c r="Q49" s="199"/>
      <c r="R49" s="163">
        <f>P49+4</f>
        <v>45509</v>
      </c>
      <c r="S49" s="163">
        <f>R49+8</f>
        <v>45517</v>
      </c>
      <c r="T49" s="163">
        <f>S49+7</f>
        <v>45524</v>
      </c>
      <c r="U49" s="159"/>
      <c r="V49" s="159"/>
      <c r="W49" s="139"/>
      <c r="X49" s="139"/>
      <c r="Y49" s="139"/>
      <c r="Z49" s="139"/>
      <c r="AA49" s="139"/>
    </row>
    <row r="50" spans="1:27" s="14" customFormat="1" ht="28.5" x14ac:dyDescent="0.65">
      <c r="A50" s="194"/>
      <c r="B50" s="206"/>
      <c r="C50" s="197"/>
      <c r="D50" s="198"/>
      <c r="E50" s="205"/>
      <c r="F50" s="198"/>
      <c r="G50" s="161" t="s">
        <v>19</v>
      </c>
      <c r="H50" s="161"/>
      <c r="I50" s="161"/>
      <c r="J50" s="161"/>
      <c r="K50" s="161"/>
      <c r="L50" s="161"/>
      <c r="M50" s="161"/>
      <c r="N50" s="161"/>
      <c r="O50" s="161"/>
      <c r="P50" s="161"/>
      <c r="Q50" s="199"/>
      <c r="R50" s="161"/>
      <c r="S50" s="161"/>
      <c r="T50" s="161"/>
      <c r="U50" s="161"/>
      <c r="V50" s="161"/>
      <c r="W50" s="139"/>
      <c r="X50" s="139"/>
      <c r="Y50" s="139"/>
      <c r="Z50" s="139"/>
      <c r="AA50" s="139"/>
    </row>
    <row r="51" spans="1:27" ht="42.65" customHeight="1" x14ac:dyDescent="0.65">
      <c r="A51" s="164"/>
      <c r="B51" s="165" t="s">
        <v>2</v>
      </c>
      <c r="C51" s="166"/>
      <c r="D51" s="167"/>
      <c r="E51" s="167"/>
      <c r="F51" s="167"/>
      <c r="G51" s="167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39"/>
      <c r="X51" s="39"/>
      <c r="Y51" s="39"/>
      <c r="Z51" s="39"/>
      <c r="AA51" s="39"/>
    </row>
    <row r="52" spans="1:27" ht="29" thickBot="1" x14ac:dyDescent="0.7">
      <c r="A52" s="34"/>
      <c r="B52" s="34"/>
      <c r="C52" s="34"/>
      <c r="D52" s="34"/>
      <c r="E52" s="34"/>
      <c r="F52" s="34"/>
      <c r="G52" s="34"/>
      <c r="H52" s="34"/>
      <c r="I52" s="55"/>
      <c r="J52" s="55"/>
      <c r="K52" s="55"/>
      <c r="L52" s="55"/>
      <c r="M52" s="55"/>
      <c r="N52" s="55"/>
      <c r="O52" s="55"/>
      <c r="P52" s="55"/>
      <c r="Q52" s="56"/>
      <c r="R52" s="55"/>
      <c r="S52" s="55"/>
      <c r="T52" s="55"/>
      <c r="U52" s="57"/>
      <c r="V52" s="58"/>
      <c r="W52" s="51"/>
      <c r="X52" s="39"/>
      <c r="Y52" s="39"/>
      <c r="Z52" s="39"/>
      <c r="AA52" s="39"/>
    </row>
    <row r="53" spans="1:27" ht="29" thickBot="1" x14ac:dyDescent="0.7">
      <c r="A53" s="34"/>
      <c r="B53" s="220" t="s">
        <v>30</v>
      </c>
      <c r="C53" s="221"/>
      <c r="D53" s="221"/>
      <c r="E53" s="22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42"/>
      <c r="X53" s="39"/>
      <c r="Y53" s="39"/>
      <c r="Z53" s="39"/>
      <c r="AA53" s="39"/>
    </row>
    <row r="54" spans="1:27" ht="29" thickBot="1" x14ac:dyDescent="0.7">
      <c r="A54" s="34"/>
      <c r="B54" s="59" t="s">
        <v>70</v>
      </c>
      <c r="C54" s="223"/>
      <c r="D54" s="224"/>
      <c r="E54" s="225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8"/>
      <c r="V54" s="38"/>
      <c r="W54" s="42"/>
      <c r="X54" s="39"/>
      <c r="Y54" s="39"/>
      <c r="Z54" s="39"/>
      <c r="AA54" s="39"/>
    </row>
    <row r="55" spans="1:27" ht="29" thickBot="1" x14ac:dyDescent="0.7">
      <c r="A55" s="43"/>
      <c r="B55" s="52"/>
      <c r="C55" s="53"/>
      <c r="D55" s="53"/>
      <c r="E55" s="5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2"/>
      <c r="V55" s="42"/>
      <c r="W55" s="42"/>
      <c r="X55" s="39"/>
      <c r="Y55" s="39"/>
      <c r="Z55" s="39"/>
      <c r="AA55" s="39"/>
    </row>
    <row r="56" spans="1:27" ht="29" thickBot="1" x14ac:dyDescent="0.7">
      <c r="A56" s="43"/>
      <c r="B56" s="169" t="s">
        <v>31</v>
      </c>
      <c r="C56" s="250" t="s">
        <v>38</v>
      </c>
      <c r="D56" s="251"/>
      <c r="E56" s="251"/>
      <c r="F56" s="251"/>
      <c r="G56" s="252"/>
      <c r="H56" s="60"/>
      <c r="I56" s="253" t="s">
        <v>47</v>
      </c>
      <c r="J56" s="254"/>
      <c r="K56" s="255" t="s">
        <v>48</v>
      </c>
      <c r="L56" s="256"/>
      <c r="M56" s="257"/>
      <c r="N56" s="60"/>
      <c r="O56" s="242" t="s">
        <v>53</v>
      </c>
      <c r="P56" s="243"/>
      <c r="Q56" s="243"/>
      <c r="R56" s="243"/>
      <c r="S56" s="244"/>
      <c r="T56" s="60"/>
      <c r="U56" s="61"/>
      <c r="V56" s="61"/>
      <c r="W56" s="61"/>
      <c r="X56" s="62"/>
      <c r="Y56" s="62"/>
      <c r="Z56" s="62"/>
      <c r="AA56" s="39"/>
    </row>
    <row r="57" spans="1:27" ht="29" thickBot="1" x14ac:dyDescent="0.7">
      <c r="A57" s="43"/>
      <c r="B57" s="169" t="s">
        <v>32</v>
      </c>
      <c r="C57" s="63" t="s">
        <v>39</v>
      </c>
      <c r="D57" s="64"/>
      <c r="E57" s="245" t="s">
        <v>40</v>
      </c>
      <c r="F57" s="246"/>
      <c r="G57" s="247"/>
      <c r="H57" s="60"/>
      <c r="I57" s="248">
        <v>1</v>
      </c>
      <c r="J57" s="249"/>
      <c r="K57" s="239" t="s">
        <v>50</v>
      </c>
      <c r="L57" s="240"/>
      <c r="M57" s="241"/>
      <c r="N57" s="60"/>
      <c r="O57" s="65" t="s">
        <v>54</v>
      </c>
      <c r="P57" s="239" t="s">
        <v>55</v>
      </c>
      <c r="Q57" s="240"/>
      <c r="R57" s="240"/>
      <c r="S57" s="241"/>
      <c r="T57" s="60"/>
      <c r="U57" s="61"/>
      <c r="V57" s="61"/>
      <c r="W57" s="61"/>
      <c r="X57" s="62"/>
      <c r="Y57" s="62"/>
      <c r="Z57" s="62"/>
      <c r="AA57" s="39"/>
    </row>
    <row r="58" spans="1:27" ht="29" thickBot="1" x14ac:dyDescent="0.7">
      <c r="A58" s="43"/>
      <c r="B58" s="169" t="s">
        <v>33</v>
      </c>
      <c r="C58" s="66" t="s">
        <v>41</v>
      </c>
      <c r="D58" s="67"/>
      <c r="E58" s="226" t="s">
        <v>42</v>
      </c>
      <c r="F58" s="227"/>
      <c r="G58" s="228"/>
      <c r="H58" s="60"/>
      <c r="I58" s="237">
        <v>2</v>
      </c>
      <c r="J58" s="238"/>
      <c r="K58" s="239" t="s">
        <v>51</v>
      </c>
      <c r="L58" s="240"/>
      <c r="M58" s="241"/>
      <c r="N58" s="60"/>
      <c r="O58" s="68" t="s">
        <v>56</v>
      </c>
      <c r="P58" s="239" t="s">
        <v>57</v>
      </c>
      <c r="Q58" s="240"/>
      <c r="R58" s="240"/>
      <c r="S58" s="241"/>
      <c r="T58" s="60"/>
      <c r="U58" s="61"/>
      <c r="V58" s="61"/>
      <c r="W58" s="61"/>
      <c r="X58" s="62"/>
      <c r="Y58" s="62"/>
      <c r="Z58" s="62"/>
      <c r="AA58" s="39"/>
    </row>
    <row r="59" spans="1:27" ht="29" thickBot="1" x14ac:dyDescent="0.7">
      <c r="A59" s="43"/>
      <c r="B59" s="169" t="s">
        <v>34</v>
      </c>
      <c r="C59" s="63" t="s">
        <v>113</v>
      </c>
      <c r="D59" s="64"/>
      <c r="E59" s="226" t="s">
        <v>115</v>
      </c>
      <c r="F59" s="227"/>
      <c r="G59" s="228"/>
      <c r="H59" s="60"/>
      <c r="I59" s="237">
        <v>3</v>
      </c>
      <c r="J59" s="238"/>
      <c r="K59" s="239" t="s">
        <v>52</v>
      </c>
      <c r="L59" s="240"/>
      <c r="M59" s="241"/>
      <c r="N59" s="60"/>
      <c r="O59" s="69" t="s">
        <v>58</v>
      </c>
      <c r="P59" s="231" t="s">
        <v>59</v>
      </c>
      <c r="Q59" s="232"/>
      <c r="R59" s="232"/>
      <c r="S59" s="233"/>
      <c r="T59" s="60"/>
      <c r="U59" s="61"/>
      <c r="V59" s="61"/>
      <c r="W59" s="61"/>
      <c r="X59" s="62"/>
      <c r="Y59" s="62"/>
      <c r="Z59" s="62"/>
      <c r="AA59" s="39"/>
    </row>
    <row r="60" spans="1:27" ht="29" thickBot="1" x14ac:dyDescent="0.7">
      <c r="A60" s="43"/>
      <c r="B60" s="169" t="s">
        <v>35</v>
      </c>
      <c r="C60" s="66" t="s">
        <v>43</v>
      </c>
      <c r="D60" s="67"/>
      <c r="E60" s="226" t="s">
        <v>44</v>
      </c>
      <c r="F60" s="227"/>
      <c r="G60" s="228"/>
      <c r="H60" s="60"/>
      <c r="I60" s="229">
        <v>4</v>
      </c>
      <c r="J60" s="230"/>
      <c r="K60" s="231" t="s">
        <v>49</v>
      </c>
      <c r="L60" s="232"/>
      <c r="M60" s="233"/>
      <c r="N60" s="60"/>
      <c r="O60" s="60"/>
      <c r="P60" s="60"/>
      <c r="Q60" s="60"/>
      <c r="R60" s="60"/>
      <c r="S60" s="60"/>
      <c r="T60" s="60"/>
      <c r="U60" s="61"/>
      <c r="V60" s="61"/>
      <c r="W60" s="61"/>
      <c r="X60" s="62"/>
      <c r="Y60" s="62"/>
      <c r="Z60" s="62"/>
      <c r="AA60" s="39"/>
    </row>
    <row r="61" spans="1:27" ht="29" thickBot="1" x14ac:dyDescent="0.7">
      <c r="A61" s="43"/>
      <c r="B61" s="169" t="s">
        <v>36</v>
      </c>
      <c r="C61" s="70" t="s">
        <v>45</v>
      </c>
      <c r="D61" s="71"/>
      <c r="E61" s="234" t="s">
        <v>46</v>
      </c>
      <c r="F61" s="235"/>
      <c r="G61" s="236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1"/>
      <c r="V61" s="61"/>
      <c r="W61" s="61"/>
      <c r="X61" s="62"/>
      <c r="Y61" s="62"/>
      <c r="Z61" s="62"/>
      <c r="AA61" s="39"/>
    </row>
    <row r="62" spans="1:27" ht="28.5" x14ac:dyDescent="0.65">
      <c r="A62" s="43"/>
      <c r="B62" s="219" t="s">
        <v>37</v>
      </c>
      <c r="C62" s="21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1"/>
      <c r="V62" s="61"/>
      <c r="W62" s="61"/>
      <c r="X62" s="62"/>
      <c r="Y62" s="62"/>
      <c r="Z62" s="62"/>
      <c r="AA62" s="39"/>
    </row>
    <row r="63" spans="1:27" ht="28.5" x14ac:dyDescent="0.65">
      <c r="A63" s="43"/>
      <c r="B63" s="72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1"/>
      <c r="V63" s="61"/>
      <c r="W63" s="61"/>
      <c r="X63" s="62"/>
      <c r="Y63" s="62"/>
      <c r="Z63" s="62"/>
      <c r="AA63" s="39"/>
    </row>
    <row r="64" spans="1:27" ht="28.5" x14ac:dyDescent="0.65">
      <c r="A64" s="43"/>
      <c r="B64" s="60"/>
      <c r="C64" s="60"/>
      <c r="D64" s="60"/>
      <c r="E64" s="60"/>
      <c r="F64" s="60"/>
      <c r="G64" s="60"/>
      <c r="H64" s="60"/>
      <c r="I64" s="73"/>
      <c r="J64" s="73"/>
      <c r="K64" s="73"/>
      <c r="L64" s="73"/>
      <c r="M64" s="73"/>
      <c r="N64" s="73"/>
      <c r="O64" s="73"/>
      <c r="P64" s="73"/>
      <c r="Q64" s="60"/>
      <c r="R64" s="60"/>
      <c r="S64" s="60"/>
      <c r="T64" s="60"/>
      <c r="U64" s="74"/>
      <c r="V64" s="75"/>
      <c r="W64" s="61"/>
      <c r="X64" s="62"/>
      <c r="Y64" s="62"/>
      <c r="Z64" s="62"/>
      <c r="AA64" s="39"/>
    </row>
    <row r="65" spans="1:27" ht="28.5" x14ac:dyDescent="0.65">
      <c r="A65" s="43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1"/>
      <c r="V65" s="61"/>
      <c r="W65" s="61"/>
      <c r="X65" s="62"/>
      <c r="Y65" s="62"/>
      <c r="Z65" s="62"/>
      <c r="AA65" s="39"/>
    </row>
    <row r="66" spans="1:27" ht="28.5" x14ac:dyDescent="0.65">
      <c r="A66" s="42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2"/>
      <c r="Y66" s="62"/>
      <c r="Z66" s="62"/>
      <c r="AA66" s="39"/>
    </row>
    <row r="67" spans="1:27" ht="28.5" x14ac:dyDescent="0.65">
      <c r="A67" s="42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2"/>
      <c r="Y67" s="62"/>
      <c r="Z67" s="62"/>
      <c r="AA67" s="39"/>
    </row>
    <row r="68" spans="1:27" ht="28.5" x14ac:dyDescent="0.65">
      <c r="A68" s="42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2"/>
      <c r="Y68" s="62"/>
      <c r="Z68" s="62"/>
      <c r="AA68" s="39"/>
    </row>
    <row r="69" spans="1:27" ht="28.5" x14ac:dyDescent="0.65">
      <c r="A69" s="42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2"/>
      <c r="Y69" s="62"/>
      <c r="Z69" s="62"/>
      <c r="AA69" s="39"/>
    </row>
    <row r="70" spans="1:27" ht="28.5" x14ac:dyDescent="0.65">
      <c r="A70" s="42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2"/>
      <c r="Y70" s="62"/>
      <c r="Z70" s="62"/>
      <c r="AA70" s="39"/>
    </row>
    <row r="71" spans="1:27" ht="21" x14ac:dyDescent="0.5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7" ht="21" x14ac:dyDescent="0.5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7" ht="21" x14ac:dyDescent="0.5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7" ht="21" x14ac:dyDescent="0.5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7" ht="21" x14ac:dyDescent="0.5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7" ht="21" x14ac:dyDescent="0.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7" ht="21" x14ac:dyDescent="0.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7" ht="21" x14ac:dyDescent="0.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7" ht="21" x14ac:dyDescent="0.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7" ht="21" x14ac:dyDescent="0.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2:26" ht="21" x14ac:dyDescent="0.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2:26" ht="21" x14ac:dyDescent="0.5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2:26" ht="21" x14ac:dyDescent="0.5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2:26" ht="21" x14ac:dyDescent="0.5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2:26" ht="21" x14ac:dyDescent="0.5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2:26" ht="21" x14ac:dyDescent="0.5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2:26" ht="21" x14ac:dyDescent="0.5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2:26" ht="21" x14ac:dyDescent="0.5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2:26" ht="21" x14ac:dyDescent="0.5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2:26" ht="21" x14ac:dyDescent="0.5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2:26" ht="21" x14ac:dyDescent="0.5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2:26" ht="21" x14ac:dyDescent="0.5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2:26" ht="21" x14ac:dyDescent="0.5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2:26" ht="21" x14ac:dyDescent="0.5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2:26" ht="21" x14ac:dyDescent="0.5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2:26" ht="21" x14ac:dyDescent="0.5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2:26" ht="21" x14ac:dyDescent="0.5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2:26" ht="21" x14ac:dyDescent="0.5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2:26" ht="21" x14ac:dyDescent="0.5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2:26" ht="21" x14ac:dyDescent="0.5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2:26" ht="21" x14ac:dyDescent="0.5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2:26" ht="21" x14ac:dyDescent="0.5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2:26" ht="21" x14ac:dyDescent="0.5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2:26" ht="21" x14ac:dyDescent="0.5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2:26" ht="21" x14ac:dyDescent="0.5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2:26" ht="21" x14ac:dyDescent="0.5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2:26" ht="21" x14ac:dyDescent="0.5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2:26" ht="21" x14ac:dyDescent="0.5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2:26" ht="21" x14ac:dyDescent="0.5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2:26" ht="21" x14ac:dyDescent="0.5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2:26" ht="21" x14ac:dyDescent="0.5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2:26" ht="21" x14ac:dyDescent="0.5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2:26" ht="21" x14ac:dyDescent="0.5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2:26" ht="21" x14ac:dyDescent="0.5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2:26" ht="21" x14ac:dyDescent="0.5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2:26" ht="21" x14ac:dyDescent="0.5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2:26" ht="21" x14ac:dyDescent="0.5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2:26" ht="21" x14ac:dyDescent="0.5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2:26" ht="21" x14ac:dyDescent="0.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2:26" ht="21" x14ac:dyDescent="0.5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2:26" ht="21" x14ac:dyDescent="0.5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2:26" ht="21" x14ac:dyDescent="0.5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2:26" ht="21" x14ac:dyDescent="0.5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2:26" ht="21" x14ac:dyDescent="0.5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2:26" ht="21" x14ac:dyDescent="0.5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2:26" ht="21" x14ac:dyDescent="0.5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2:26" ht="21" x14ac:dyDescent="0.5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2:26" ht="21" x14ac:dyDescent="0.5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2:26" ht="21" x14ac:dyDescent="0.5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2:26" ht="21" x14ac:dyDescent="0.5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2:26" ht="21" x14ac:dyDescent="0.5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2:26" ht="21" x14ac:dyDescent="0.5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2:26" ht="21" x14ac:dyDescent="0.5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2:26" ht="21" x14ac:dyDescent="0.5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2:26" ht="21" x14ac:dyDescent="0.5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2:26" ht="21" x14ac:dyDescent="0.5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2:26" ht="21" x14ac:dyDescent="0.5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2:26" ht="21" x14ac:dyDescent="0.5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2:26" ht="21" x14ac:dyDescent="0.5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2:26" ht="21" x14ac:dyDescent="0.5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2:26" ht="21" x14ac:dyDescent="0.5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2:26" ht="21" x14ac:dyDescent="0.5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2:26" ht="21" x14ac:dyDescent="0.5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2:26" ht="21" x14ac:dyDescent="0.5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2:26" ht="21" x14ac:dyDescent="0.5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2:26" ht="21" x14ac:dyDescent="0.5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2:26" ht="21" x14ac:dyDescent="0.5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2:26" ht="21" x14ac:dyDescent="0.5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2:26" ht="21" x14ac:dyDescent="0.5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2:26" ht="21" x14ac:dyDescent="0.5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2:26" ht="21" x14ac:dyDescent="0.5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2:26" ht="21" x14ac:dyDescent="0.5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2:26" ht="21" x14ac:dyDescent="0.5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2:26" ht="21" x14ac:dyDescent="0.5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2:26" ht="21" x14ac:dyDescent="0.5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2:26" ht="21" x14ac:dyDescent="0.5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2:26" ht="21" x14ac:dyDescent="0.5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2:26" ht="21" x14ac:dyDescent="0.5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2:26" ht="21" x14ac:dyDescent="0.5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2:26" ht="21" x14ac:dyDescent="0.5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2:26" ht="21" x14ac:dyDescent="0.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2:26" ht="21" x14ac:dyDescent="0.5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2:26" ht="21" x14ac:dyDescent="0.5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2:26" ht="21" x14ac:dyDescent="0.5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2:26" ht="21" x14ac:dyDescent="0.5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2:26" ht="21" x14ac:dyDescent="0.5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2:26" ht="21" x14ac:dyDescent="0.5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2:26" ht="21" x14ac:dyDescent="0.5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2:26" ht="21" x14ac:dyDescent="0.5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2:26" ht="21" x14ac:dyDescent="0.5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2:26" ht="21" x14ac:dyDescent="0.5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2:26" ht="21" x14ac:dyDescent="0.5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2:26" ht="21" x14ac:dyDescent="0.5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2:26" ht="21" x14ac:dyDescent="0.5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2:26" ht="21" x14ac:dyDescent="0.5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2:26" ht="21" x14ac:dyDescent="0.5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2:26" ht="21" x14ac:dyDescent="0.5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2:26" ht="21" x14ac:dyDescent="0.5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2:26" ht="21" x14ac:dyDescent="0.5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2:26" ht="21" x14ac:dyDescent="0.5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2:26" ht="21" x14ac:dyDescent="0.5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2:26" ht="21" x14ac:dyDescent="0.5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2:26" ht="21" x14ac:dyDescent="0.5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2:26" ht="21" x14ac:dyDescent="0.5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2:26" ht="21" x14ac:dyDescent="0.5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2:26" ht="21" x14ac:dyDescent="0.5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2:26" ht="21" x14ac:dyDescent="0.5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2:26" ht="21" x14ac:dyDescent="0.5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2:26" ht="21" x14ac:dyDescent="0.5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2:26" ht="21" x14ac:dyDescent="0.5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2:26" ht="21" x14ac:dyDescent="0.5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2:26" ht="21" x14ac:dyDescent="0.5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2:26" ht="21" x14ac:dyDescent="0.5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2:26" ht="21" x14ac:dyDescent="0.5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2:26" ht="21" x14ac:dyDescent="0.5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2:26" ht="21" x14ac:dyDescent="0.5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2:26" ht="21" x14ac:dyDescent="0.5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2:26" ht="21" x14ac:dyDescent="0.5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2:26" ht="21" x14ac:dyDescent="0.5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2:26" ht="21" x14ac:dyDescent="0.5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2:26" ht="21" x14ac:dyDescent="0.5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2:26" ht="21" x14ac:dyDescent="0.5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2:26" ht="21" x14ac:dyDescent="0.5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2:26" ht="21" x14ac:dyDescent="0.5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2:26" ht="21" x14ac:dyDescent="0.5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2:26" ht="21" x14ac:dyDescent="0.5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2:26" ht="21" x14ac:dyDescent="0.5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2:26" ht="21" x14ac:dyDescent="0.5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2:26" ht="21" x14ac:dyDescent="0.5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2:26" ht="21" x14ac:dyDescent="0.5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2:26" ht="21" x14ac:dyDescent="0.5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2:26" ht="21" x14ac:dyDescent="0.5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2:26" ht="21" x14ac:dyDescent="0.5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2:26" ht="21" x14ac:dyDescent="0.5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2:26" ht="21" x14ac:dyDescent="0.5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2:26" ht="21" x14ac:dyDescent="0.5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2:26" ht="21" x14ac:dyDescent="0.5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2:26" ht="21" x14ac:dyDescent="0.5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2:26" ht="21" x14ac:dyDescent="0.5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2:26" ht="21" x14ac:dyDescent="0.5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2:26" ht="21" x14ac:dyDescent="0.5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2:26" ht="21" x14ac:dyDescent="0.5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2:26" ht="21" x14ac:dyDescent="0.5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2:26" ht="21" x14ac:dyDescent="0.5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2:26" ht="21" x14ac:dyDescent="0.5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2:26" ht="21" x14ac:dyDescent="0.5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2:26" ht="21" x14ac:dyDescent="0.5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2:26" ht="21" x14ac:dyDescent="0.5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2:26" ht="21" x14ac:dyDescent="0.5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2:26" ht="21" x14ac:dyDescent="0.5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2:26" ht="21" x14ac:dyDescent="0.5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2:26" ht="21" x14ac:dyDescent="0.5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2:26" ht="21" x14ac:dyDescent="0.5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2:26" ht="21" x14ac:dyDescent="0.5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2:26" ht="21" x14ac:dyDescent="0.5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2:26" ht="21" x14ac:dyDescent="0.5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2:26" ht="21" x14ac:dyDescent="0.5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2:26" ht="21" x14ac:dyDescent="0.5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2:26" ht="21" x14ac:dyDescent="0.5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2:26" ht="21" x14ac:dyDescent="0.5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2:26" ht="21" x14ac:dyDescent="0.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2:26" ht="21" x14ac:dyDescent="0.5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2:26" ht="21" x14ac:dyDescent="0.5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2:26" ht="21" x14ac:dyDescent="0.5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2:26" ht="21" x14ac:dyDescent="0.5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2:26" ht="21" x14ac:dyDescent="0.5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2:26" ht="21" x14ac:dyDescent="0.5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2:26" ht="21" x14ac:dyDescent="0.5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2:26" ht="21" x14ac:dyDescent="0.5"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2:26" ht="21" x14ac:dyDescent="0.5"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2:26" ht="21" x14ac:dyDescent="0.5"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2:26" ht="21" x14ac:dyDescent="0.5"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2:26" ht="21" x14ac:dyDescent="0.5"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2:26" ht="21" x14ac:dyDescent="0.5"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2:26" ht="21" x14ac:dyDescent="0.5"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2:26" ht="21" x14ac:dyDescent="0.5"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2:26" ht="21" x14ac:dyDescent="0.5"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2:26" ht="21" x14ac:dyDescent="0.5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2:26" ht="21" x14ac:dyDescent="0.5"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2:26" ht="21" x14ac:dyDescent="0.5"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2:26" ht="21" x14ac:dyDescent="0.5"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2:26" ht="21" x14ac:dyDescent="0.5"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2:26" ht="21" x14ac:dyDescent="0.5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2:26" ht="21" x14ac:dyDescent="0.5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2:26" ht="21" x14ac:dyDescent="0.5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2:26" ht="21" x14ac:dyDescent="0.5"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2:26" ht="21" x14ac:dyDescent="0.5"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2:26" ht="21" x14ac:dyDescent="0.5"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2:26" ht="21" x14ac:dyDescent="0.5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2:26" ht="21" x14ac:dyDescent="0.5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2:26" ht="21" x14ac:dyDescent="0.5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2:26" ht="21" x14ac:dyDescent="0.5"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2:26" ht="21" x14ac:dyDescent="0.5"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2:26" ht="21" x14ac:dyDescent="0.5"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2:26" ht="21" x14ac:dyDescent="0.5"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2:26" ht="21" x14ac:dyDescent="0.5"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2:26" ht="21" x14ac:dyDescent="0.5"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2:26" ht="21" x14ac:dyDescent="0.5"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2:26" ht="21" x14ac:dyDescent="0.5"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2:26" ht="21" x14ac:dyDescent="0.5"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2:26" ht="21" x14ac:dyDescent="0.5"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2:26" ht="21" x14ac:dyDescent="0.5"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2:26" ht="21" x14ac:dyDescent="0.5"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2:26" ht="21" x14ac:dyDescent="0.5"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2:26" ht="21" x14ac:dyDescent="0.5"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2:26" ht="21" x14ac:dyDescent="0.5"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2:26" ht="21" x14ac:dyDescent="0.5"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2:26" ht="21" x14ac:dyDescent="0.5"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2:26" ht="21" x14ac:dyDescent="0.5"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2:26" ht="21" x14ac:dyDescent="0.5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2:26" ht="21" x14ac:dyDescent="0.5"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2:26" ht="21" x14ac:dyDescent="0.5"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2:26" ht="21" x14ac:dyDescent="0.5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2:26" ht="21" x14ac:dyDescent="0.5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2:26" ht="21" x14ac:dyDescent="0.5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2:26" ht="21" x14ac:dyDescent="0.5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2:26" ht="21" x14ac:dyDescent="0.5"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2:26" ht="21" x14ac:dyDescent="0.5"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2:26" ht="21" x14ac:dyDescent="0.5"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2:26" ht="21" x14ac:dyDescent="0.5"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2:26" ht="21" x14ac:dyDescent="0.5"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2:26" ht="21" x14ac:dyDescent="0.5"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2:26" ht="21" x14ac:dyDescent="0.5"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2:26" ht="21" x14ac:dyDescent="0.5"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2:26" ht="21" x14ac:dyDescent="0.5"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2:26" ht="21" x14ac:dyDescent="0.5"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</sheetData>
  <mergeCells count="161">
    <mergeCell ref="A35:A36"/>
    <mergeCell ref="Q45:Q46"/>
    <mergeCell ref="Q37:Q38"/>
    <mergeCell ref="A47:A48"/>
    <mergeCell ref="A43:A44"/>
    <mergeCell ref="A41:A42"/>
    <mergeCell ref="Q31:Q32"/>
    <mergeCell ref="B47:B48"/>
    <mergeCell ref="D41:D42"/>
    <mergeCell ref="C47:C48"/>
    <mergeCell ref="F45:F46"/>
    <mergeCell ref="D35:D36"/>
    <mergeCell ref="E35:E36"/>
    <mergeCell ref="F35:F36"/>
    <mergeCell ref="F41:F42"/>
    <mergeCell ref="F43:F44"/>
    <mergeCell ref="D47:D48"/>
    <mergeCell ref="E47:E48"/>
    <mergeCell ref="D43:D44"/>
    <mergeCell ref="F47:F48"/>
    <mergeCell ref="E41:E42"/>
    <mergeCell ref="E43:E44"/>
    <mergeCell ref="Q47:Q48"/>
    <mergeCell ref="E33:E34"/>
    <mergeCell ref="Q33:Q34"/>
    <mergeCell ref="F49:F50"/>
    <mergeCell ref="Q49:Q50"/>
    <mergeCell ref="E57:G57"/>
    <mergeCell ref="I57:J57"/>
    <mergeCell ref="K57:M57"/>
    <mergeCell ref="P57:S57"/>
    <mergeCell ref="C56:G56"/>
    <mergeCell ref="I56:J56"/>
    <mergeCell ref="K56:M56"/>
    <mergeCell ref="Q41:Q42"/>
    <mergeCell ref="Q43:Q44"/>
    <mergeCell ref="L11:P11"/>
    <mergeCell ref="B62:C62"/>
    <mergeCell ref="B53:E53"/>
    <mergeCell ref="C54:E54"/>
    <mergeCell ref="E60:G60"/>
    <mergeCell ref="I60:J60"/>
    <mergeCell ref="K60:M60"/>
    <mergeCell ref="E61:G61"/>
    <mergeCell ref="E58:G58"/>
    <mergeCell ref="I58:J58"/>
    <mergeCell ref="K58:M58"/>
    <mergeCell ref="P58:S58"/>
    <mergeCell ref="E59:G59"/>
    <mergeCell ref="I59:J59"/>
    <mergeCell ref="K59:M59"/>
    <mergeCell ref="P59:S59"/>
    <mergeCell ref="O56:S56"/>
    <mergeCell ref="Q35:Q36"/>
    <mergeCell ref="F17:F18"/>
    <mergeCell ref="F21:F22"/>
    <mergeCell ref="Q21:Q22"/>
    <mergeCell ref="D37:D38"/>
    <mergeCell ref="E37:E38"/>
    <mergeCell ref="F37:F38"/>
    <mergeCell ref="C5:H5"/>
    <mergeCell ref="C6:H6"/>
    <mergeCell ref="C7:H7"/>
    <mergeCell ref="C8:H8"/>
    <mergeCell ref="C9:H9"/>
    <mergeCell ref="E15:E16"/>
    <mergeCell ref="F15:F16"/>
    <mergeCell ref="H15:H16"/>
    <mergeCell ref="D15:D16"/>
    <mergeCell ref="U14:V14"/>
    <mergeCell ref="A15:A16"/>
    <mergeCell ref="B15:B16"/>
    <mergeCell ref="C15:C16"/>
    <mergeCell ref="O14:T14"/>
    <mergeCell ref="H14:K14"/>
    <mergeCell ref="L14:N14"/>
    <mergeCell ref="A14:F14"/>
    <mergeCell ref="G14:G16"/>
    <mergeCell ref="Q29:Q30"/>
    <mergeCell ref="A25:A26"/>
    <mergeCell ref="A45:A46"/>
    <mergeCell ref="B45:B46"/>
    <mergeCell ref="C45:C46"/>
    <mergeCell ref="A31:A32"/>
    <mergeCell ref="B31:B32"/>
    <mergeCell ref="C31:C32"/>
    <mergeCell ref="A37:A38"/>
    <mergeCell ref="B37:B38"/>
    <mergeCell ref="C37:C38"/>
    <mergeCell ref="B35:B36"/>
    <mergeCell ref="C35:C36"/>
    <mergeCell ref="B41:B42"/>
    <mergeCell ref="B43:B44"/>
    <mergeCell ref="C41:C42"/>
    <mergeCell ref="C43:C44"/>
    <mergeCell ref="A33:A34"/>
    <mergeCell ref="B33:B34"/>
    <mergeCell ref="C33:C34"/>
    <mergeCell ref="E31:E32"/>
    <mergeCell ref="C29:C30"/>
    <mergeCell ref="D29:D30"/>
    <mergeCell ref="F33:F34"/>
    <mergeCell ref="E29:E30"/>
    <mergeCell ref="D33:D34"/>
    <mergeCell ref="D31:D32"/>
    <mergeCell ref="F23:F24"/>
    <mergeCell ref="A29:A30"/>
    <mergeCell ref="B29:B30"/>
    <mergeCell ref="B25:B26"/>
    <mergeCell ref="C25:C26"/>
    <mergeCell ref="D25:D26"/>
    <mergeCell ref="F25:F26"/>
    <mergeCell ref="F31:F32"/>
    <mergeCell ref="F29:F30"/>
    <mergeCell ref="A49:A50"/>
    <mergeCell ref="B49:B50"/>
    <mergeCell ref="C49:C50"/>
    <mergeCell ref="D49:D50"/>
    <mergeCell ref="E49:E50"/>
    <mergeCell ref="D45:D46"/>
    <mergeCell ref="E45:E46"/>
    <mergeCell ref="Q17:Q18"/>
    <mergeCell ref="A17:A18"/>
    <mergeCell ref="B17:B18"/>
    <mergeCell ref="C17:C18"/>
    <mergeCell ref="D17:D18"/>
    <mergeCell ref="E17:E18"/>
    <mergeCell ref="A39:A40"/>
    <mergeCell ref="B39:B40"/>
    <mergeCell ref="C39:C40"/>
    <mergeCell ref="D39:D40"/>
    <mergeCell ref="E39:E40"/>
    <mergeCell ref="F39:F40"/>
    <mergeCell ref="Q39:Q40"/>
    <mergeCell ref="E25:E26"/>
    <mergeCell ref="A21:A22"/>
    <mergeCell ref="B21:B22"/>
    <mergeCell ref="C21:C22"/>
    <mergeCell ref="A19:A20"/>
    <mergeCell ref="B19:B20"/>
    <mergeCell ref="C19:C20"/>
    <mergeCell ref="D19:D20"/>
    <mergeCell ref="E19:E20"/>
    <mergeCell ref="F19:F20"/>
    <mergeCell ref="Q19:Q20"/>
    <mergeCell ref="A27:A28"/>
    <mergeCell ref="B27:B28"/>
    <mergeCell ref="C27:C28"/>
    <mergeCell ref="D27:D28"/>
    <mergeCell ref="E27:E28"/>
    <mergeCell ref="F27:F28"/>
    <mergeCell ref="Q27:Q28"/>
    <mergeCell ref="D21:D22"/>
    <mergeCell ref="E21:E22"/>
    <mergeCell ref="A23:A24"/>
    <mergeCell ref="B23:B24"/>
    <mergeCell ref="C23:C24"/>
    <mergeCell ref="D23:D24"/>
    <mergeCell ref="E23:E24"/>
    <mergeCell ref="Q23:Q24"/>
    <mergeCell ref="Q25:Q26"/>
  </mergeCells>
  <pageMargins left="0.25" right="0.25" top="0.75" bottom="0.75" header="0.3" footer="0.3"/>
  <pageSetup paperSize="9" scale="45" fitToWidth="0" orientation="landscape" horizontalDpi="300" verticalDpi="300" r:id="rId1"/>
  <ignoredErrors>
    <ignoredError sqref="N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44"/>
  <sheetViews>
    <sheetView topLeftCell="J1" zoomScale="55" zoomScaleNormal="55" workbookViewId="0">
      <selection activeCell="Q18" sqref="Q18:Q22"/>
    </sheetView>
  </sheetViews>
  <sheetFormatPr baseColWidth="10" defaultColWidth="9.1796875" defaultRowHeight="14.5" x14ac:dyDescent="0.35"/>
  <cols>
    <col min="1" max="1" width="6.453125" customWidth="1"/>
    <col min="2" max="2" width="50.453125" customWidth="1"/>
    <col min="3" max="3" width="20.453125" customWidth="1"/>
    <col min="4" max="4" width="22.453125" customWidth="1"/>
    <col min="5" max="6" width="17.54296875" customWidth="1"/>
    <col min="7" max="7" width="19.453125" customWidth="1"/>
    <col min="8" max="8" width="32.81640625" bestFit="1" customWidth="1"/>
    <col min="9" max="10" width="30" bestFit="1" customWidth="1"/>
    <col min="11" max="11" width="36" bestFit="1" customWidth="1"/>
    <col min="12" max="12" width="35" bestFit="1" customWidth="1"/>
    <col min="13" max="13" width="33.453125" bestFit="1" customWidth="1"/>
    <col min="14" max="15" width="34.453125" bestFit="1" customWidth="1"/>
    <col min="16" max="16" width="35.453125" bestFit="1" customWidth="1"/>
    <col min="17" max="17" width="24.90625" customWidth="1"/>
    <col min="18" max="18" width="32.54296875" customWidth="1"/>
    <col min="19" max="19" width="34.1796875" bestFit="1" customWidth="1"/>
    <col min="20" max="20" width="34.453125" bestFit="1" customWidth="1"/>
    <col min="21" max="21" width="33.81640625" customWidth="1"/>
    <col min="22" max="22" width="30" bestFit="1" customWidth="1"/>
    <col min="23" max="23" width="36" bestFit="1" customWidth="1"/>
    <col min="24" max="255" width="11.453125" customWidth="1"/>
  </cols>
  <sheetData>
    <row r="1" spans="1:23" ht="11.15" customHeight="1" x14ac:dyDescent="0.35"/>
    <row r="2" spans="1:23" hidden="1" x14ac:dyDescent="0.35"/>
    <row r="3" spans="1:23" ht="36.65" customHeight="1" x14ac:dyDescent="0.35">
      <c r="B3" s="140">
        <v>2</v>
      </c>
    </row>
    <row r="4" spans="1:23" ht="23.5" x14ac:dyDescent="0.55000000000000004">
      <c r="B4" s="3" t="s">
        <v>116</v>
      </c>
      <c r="C4" s="1"/>
      <c r="D4" s="1"/>
      <c r="E4" s="1"/>
      <c r="F4" s="1"/>
      <c r="I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3.5" x14ac:dyDescent="0.55000000000000004">
      <c r="B5" s="2"/>
      <c r="C5" s="1"/>
      <c r="D5" s="1"/>
      <c r="E5" s="1"/>
      <c r="F5" s="1"/>
      <c r="I5" s="1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0" customHeight="1" x14ac:dyDescent="0.45">
      <c r="A6" s="28"/>
      <c r="B6" s="33" t="s">
        <v>25</v>
      </c>
      <c r="C6" s="211"/>
      <c r="D6" s="211"/>
      <c r="E6" s="211"/>
      <c r="F6" s="211"/>
      <c r="G6" s="211"/>
      <c r="H6" s="212"/>
      <c r="I6" s="29"/>
      <c r="J6" s="28"/>
      <c r="K6" s="28"/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26.25" customHeight="1" x14ac:dyDescent="0.55000000000000004">
      <c r="A7" s="28"/>
      <c r="B7" s="33" t="s">
        <v>26</v>
      </c>
      <c r="C7" s="213"/>
      <c r="D7" s="213"/>
      <c r="E7" s="213"/>
      <c r="F7" s="213"/>
      <c r="G7" s="213"/>
      <c r="H7" s="214"/>
      <c r="I7" s="29"/>
      <c r="J7" s="28"/>
      <c r="K7" s="28"/>
      <c r="L7" s="28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5.5" customHeight="1" x14ac:dyDescent="0.4">
      <c r="A8" s="28"/>
      <c r="B8" s="33" t="s">
        <v>27</v>
      </c>
      <c r="C8" s="215"/>
      <c r="D8" s="215"/>
      <c r="E8" s="215"/>
      <c r="F8" s="215"/>
      <c r="G8" s="215"/>
      <c r="H8" s="216"/>
      <c r="I8" s="29"/>
      <c r="J8" s="28"/>
      <c r="K8" s="28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ht="31.5" customHeight="1" x14ac:dyDescent="0.4">
      <c r="A9" s="28"/>
      <c r="B9" s="33" t="s">
        <v>28</v>
      </c>
      <c r="C9" s="215"/>
      <c r="D9" s="215"/>
      <c r="E9" s="215"/>
      <c r="F9" s="215"/>
      <c r="G9" s="215"/>
      <c r="H9" s="216"/>
      <c r="I9" s="29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29.25" customHeight="1" x14ac:dyDescent="0.55000000000000004">
      <c r="A10" s="28"/>
      <c r="B10" s="33" t="s">
        <v>29</v>
      </c>
      <c r="C10" s="213"/>
      <c r="D10" s="213"/>
      <c r="E10" s="213"/>
      <c r="F10" s="213"/>
      <c r="G10" s="213"/>
      <c r="H10" s="214"/>
      <c r="I10" s="29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5.15" customHeight="1" x14ac:dyDescent="0.35">
      <c r="A11" s="30"/>
      <c r="B11" s="31"/>
      <c r="C11" s="31"/>
      <c r="D11" s="31"/>
      <c r="E11" s="31"/>
      <c r="F11" s="31"/>
      <c r="G11" s="31"/>
      <c r="H11" s="31"/>
      <c r="I11" s="32"/>
      <c r="J11" s="30"/>
      <c r="K11" s="30"/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9.5" customHeight="1" x14ac:dyDescent="0.35">
      <c r="A12" s="34"/>
      <c r="B12" s="34"/>
      <c r="C12" s="265" t="s">
        <v>76</v>
      </c>
      <c r="D12" s="265"/>
      <c r="E12" s="265"/>
      <c r="F12" s="265"/>
      <c r="G12" s="265"/>
      <c r="H12" s="265"/>
      <c r="I12" s="265"/>
      <c r="J12" s="150"/>
      <c r="K12" s="150"/>
      <c r="L12" s="150"/>
      <c r="M12" s="150"/>
      <c r="N12" s="150"/>
      <c r="O12" s="150"/>
      <c r="P12" s="35"/>
      <c r="Q12" s="34"/>
      <c r="R12" s="34"/>
      <c r="S12" s="34"/>
      <c r="T12" s="34"/>
      <c r="U12" s="34"/>
      <c r="V12" s="34"/>
      <c r="W12" s="34"/>
    </row>
    <row r="13" spans="1:23" ht="17.5" x14ac:dyDescent="0.35">
      <c r="A13" s="34"/>
      <c r="B13" s="34"/>
      <c r="D13" s="34"/>
      <c r="E13" s="34"/>
      <c r="F13" s="34"/>
      <c r="G13" s="34"/>
      <c r="H13" s="34"/>
      <c r="I13" s="34"/>
      <c r="J13" s="34"/>
      <c r="K13" s="34"/>
      <c r="L13" s="36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18" thickBot="1" x14ac:dyDescent="0.4">
      <c r="A14" s="34"/>
      <c r="B14" s="3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ht="20.5" thickBot="1" x14ac:dyDescent="0.4">
      <c r="A15" s="284" t="s">
        <v>17</v>
      </c>
      <c r="B15" s="285"/>
      <c r="C15" s="285"/>
      <c r="D15" s="285"/>
      <c r="E15" s="285"/>
      <c r="F15" s="286"/>
      <c r="G15" s="287" t="s">
        <v>20</v>
      </c>
      <c r="H15" s="290" t="s">
        <v>21</v>
      </c>
      <c r="I15" s="291"/>
      <c r="J15" s="291"/>
      <c r="K15" s="292"/>
      <c r="L15" s="290" t="s">
        <v>22</v>
      </c>
      <c r="M15" s="291"/>
      <c r="N15" s="292"/>
      <c r="O15" s="293" t="s">
        <v>0</v>
      </c>
      <c r="P15" s="294"/>
      <c r="Q15" s="294"/>
      <c r="R15" s="294"/>
      <c r="S15" s="294"/>
      <c r="T15" s="294"/>
      <c r="U15" s="295"/>
      <c r="V15" s="273" t="s">
        <v>72</v>
      </c>
      <c r="W15" s="274"/>
    </row>
    <row r="16" spans="1:23" ht="60" x14ac:dyDescent="0.35">
      <c r="A16" s="275" t="s">
        <v>15</v>
      </c>
      <c r="B16" s="277" t="s">
        <v>16</v>
      </c>
      <c r="C16" s="277" t="s">
        <v>121</v>
      </c>
      <c r="D16" s="277" t="s">
        <v>53</v>
      </c>
      <c r="E16" s="277" t="s">
        <v>8</v>
      </c>
      <c r="F16" s="279" t="s">
        <v>24</v>
      </c>
      <c r="G16" s="288"/>
      <c r="H16" s="281" t="s">
        <v>9</v>
      </c>
      <c r="I16" s="76" t="s">
        <v>23</v>
      </c>
      <c r="J16" s="76" t="s">
        <v>10</v>
      </c>
      <c r="K16" s="77" t="s">
        <v>14</v>
      </c>
      <c r="L16" s="78" t="s">
        <v>75</v>
      </c>
      <c r="M16" s="76" t="s">
        <v>74</v>
      </c>
      <c r="N16" s="79" t="s">
        <v>71</v>
      </c>
      <c r="O16" s="80" t="s">
        <v>105</v>
      </c>
      <c r="P16" s="81" t="s">
        <v>106</v>
      </c>
      <c r="Q16" s="283" t="s">
        <v>60</v>
      </c>
      <c r="R16" s="81" t="s">
        <v>68</v>
      </c>
      <c r="S16" s="81" t="s">
        <v>3</v>
      </c>
      <c r="T16" s="81" t="s">
        <v>73</v>
      </c>
      <c r="U16" s="82" t="s">
        <v>93</v>
      </c>
      <c r="V16" s="83" t="s">
        <v>5</v>
      </c>
      <c r="W16" s="296" t="s">
        <v>61</v>
      </c>
    </row>
    <row r="17" spans="1:23" ht="20.5" thickBot="1" x14ac:dyDescent="0.45">
      <c r="A17" s="276"/>
      <c r="B17" s="278"/>
      <c r="C17" s="278"/>
      <c r="D17" s="278"/>
      <c r="E17" s="278"/>
      <c r="F17" s="280"/>
      <c r="G17" s="289"/>
      <c r="H17" s="282"/>
      <c r="I17" s="85" t="s">
        <v>63</v>
      </c>
      <c r="J17" s="85" t="s">
        <v>66</v>
      </c>
      <c r="K17" s="86" t="s">
        <v>64</v>
      </c>
      <c r="L17" s="87" t="s">
        <v>65</v>
      </c>
      <c r="M17" s="88" t="s">
        <v>63</v>
      </c>
      <c r="N17" s="89" t="s">
        <v>65</v>
      </c>
      <c r="O17" s="87" t="s">
        <v>69</v>
      </c>
      <c r="P17" s="90" t="s">
        <v>63</v>
      </c>
      <c r="Q17" s="283"/>
      <c r="R17" s="88" t="s">
        <v>69</v>
      </c>
      <c r="S17" s="91" t="s">
        <v>92</v>
      </c>
      <c r="T17" s="91" t="s">
        <v>66</v>
      </c>
      <c r="U17" s="92" t="s">
        <v>91</v>
      </c>
      <c r="V17" s="84"/>
      <c r="W17" s="297"/>
    </row>
    <row r="18" spans="1:23" s="14" customFormat="1" ht="20" x14ac:dyDescent="0.4">
      <c r="A18" s="258">
        <v>1</v>
      </c>
      <c r="B18" s="259" t="s">
        <v>147</v>
      </c>
      <c r="C18" s="261">
        <v>1</v>
      </c>
      <c r="D18" s="263" t="s">
        <v>54</v>
      </c>
      <c r="E18" s="263">
        <v>0</v>
      </c>
      <c r="F18" s="272" t="s">
        <v>43</v>
      </c>
      <c r="G18" s="138" t="s">
        <v>18</v>
      </c>
      <c r="H18" s="147">
        <v>45414</v>
      </c>
      <c r="I18" s="136">
        <f>H18+14</f>
        <v>45428</v>
      </c>
      <c r="J18" s="136">
        <f>I18+4</f>
        <v>45432</v>
      </c>
      <c r="K18" s="136">
        <f>J18+32</f>
        <v>45464</v>
      </c>
      <c r="L18" s="136">
        <f>K18+13</f>
        <v>45477</v>
      </c>
      <c r="M18" s="136">
        <f>L18+13</f>
        <v>45490</v>
      </c>
      <c r="N18" s="136">
        <f>M18+15</f>
        <v>45505</v>
      </c>
      <c r="O18" s="136">
        <f>N18+7</f>
        <v>45512</v>
      </c>
      <c r="P18" s="136">
        <f>O18+13</f>
        <v>45525</v>
      </c>
      <c r="Q18" s="179"/>
      <c r="R18" s="136">
        <f>P18+7</f>
        <v>45532</v>
      </c>
      <c r="S18" s="136">
        <f>R18+12</f>
        <v>45544</v>
      </c>
      <c r="T18" s="136">
        <f>S18+4</f>
        <v>45548</v>
      </c>
      <c r="U18" s="136">
        <f>T18+5</f>
        <v>45553</v>
      </c>
      <c r="V18" s="136"/>
      <c r="W18" s="136"/>
    </row>
    <row r="19" spans="1:23" s="14" customFormat="1" ht="20" x14ac:dyDescent="0.4">
      <c r="A19" s="258"/>
      <c r="B19" s="260"/>
      <c r="C19" s="262"/>
      <c r="D19" s="264"/>
      <c r="E19" s="264"/>
      <c r="F19" s="272"/>
      <c r="G19" s="144" t="s">
        <v>19</v>
      </c>
      <c r="H19" s="149"/>
      <c r="I19" s="144"/>
      <c r="J19" s="54"/>
      <c r="K19" s="144"/>
      <c r="L19" s="144"/>
      <c r="M19" s="144"/>
      <c r="N19" s="144"/>
      <c r="O19" s="144"/>
      <c r="P19" s="144"/>
      <c r="Q19" s="193"/>
      <c r="R19" s="144"/>
      <c r="S19" s="144"/>
      <c r="T19" s="144"/>
      <c r="U19" s="144"/>
      <c r="V19" s="136"/>
      <c r="W19" s="136"/>
    </row>
    <row r="20" spans="1:23" s="14" customFormat="1" ht="20" customHeight="1" x14ac:dyDescent="0.4">
      <c r="A20" s="267">
        <v>2</v>
      </c>
      <c r="B20" s="259" t="s">
        <v>146</v>
      </c>
      <c r="C20" s="271">
        <v>1</v>
      </c>
      <c r="D20" s="266" t="s">
        <v>54</v>
      </c>
      <c r="E20" s="266">
        <v>0</v>
      </c>
      <c r="F20" s="269" t="s">
        <v>43</v>
      </c>
      <c r="G20" s="138" t="s">
        <v>18</v>
      </c>
      <c r="H20" s="147">
        <v>45414</v>
      </c>
      <c r="I20" s="136">
        <f>H20+14</f>
        <v>45428</v>
      </c>
      <c r="J20" s="136">
        <f>I20+4</f>
        <v>45432</v>
      </c>
      <c r="K20" s="136">
        <f>J20+32</f>
        <v>45464</v>
      </c>
      <c r="L20" s="136">
        <f>K20+13</f>
        <v>45477</v>
      </c>
      <c r="M20" s="136">
        <f>L20+13</f>
        <v>45490</v>
      </c>
      <c r="N20" s="136">
        <f>M20+15</f>
        <v>45505</v>
      </c>
      <c r="O20" s="136">
        <f>N20+7</f>
        <v>45512</v>
      </c>
      <c r="P20" s="136">
        <f>O20+13</f>
        <v>45525</v>
      </c>
      <c r="Q20" s="179"/>
      <c r="R20" s="136">
        <f>P20+7</f>
        <v>45532</v>
      </c>
      <c r="S20" s="136">
        <f>R20+12</f>
        <v>45544</v>
      </c>
      <c r="T20" s="136">
        <f>S20+4</f>
        <v>45548</v>
      </c>
      <c r="U20" s="136">
        <f>T20+5</f>
        <v>45553</v>
      </c>
      <c r="V20" s="136"/>
      <c r="W20" s="136"/>
    </row>
    <row r="21" spans="1:23" s="14" customFormat="1" ht="20" x14ac:dyDescent="0.4">
      <c r="A21" s="268"/>
      <c r="B21" s="260"/>
      <c r="C21" s="261"/>
      <c r="D21" s="263"/>
      <c r="E21" s="263"/>
      <c r="F21" s="270"/>
      <c r="G21" s="144" t="s">
        <v>19</v>
      </c>
      <c r="H21" s="149"/>
      <c r="I21" s="144"/>
      <c r="J21" s="54"/>
      <c r="K21" s="144"/>
      <c r="L21" s="144"/>
      <c r="M21" s="54"/>
      <c r="N21" s="144"/>
      <c r="O21" s="144"/>
      <c r="P21" s="144"/>
      <c r="Q21" s="180"/>
      <c r="R21" s="144"/>
      <c r="S21" s="144"/>
      <c r="T21" s="144"/>
      <c r="U21" s="144"/>
      <c r="V21" s="136"/>
      <c r="W21" s="136"/>
    </row>
    <row r="22" spans="1:23" s="14" customFormat="1" ht="21" customHeight="1" x14ac:dyDescent="0.4">
      <c r="A22" s="258">
        <v>3</v>
      </c>
      <c r="B22" s="259" t="s">
        <v>142</v>
      </c>
      <c r="C22" s="261">
        <v>1</v>
      </c>
      <c r="D22" s="263" t="s">
        <v>54</v>
      </c>
      <c r="E22" s="263">
        <v>1</v>
      </c>
      <c r="F22" s="272" t="s">
        <v>112</v>
      </c>
      <c r="G22" s="146" t="s">
        <v>18</v>
      </c>
      <c r="H22" s="147">
        <v>45414</v>
      </c>
      <c r="I22" s="147">
        <f>H22+14</f>
        <v>45428</v>
      </c>
      <c r="J22" s="136">
        <f>I22+7</f>
        <v>45435</v>
      </c>
      <c r="K22" s="136">
        <f>J22+32</f>
        <v>45467</v>
      </c>
      <c r="L22" s="136">
        <f>K22+15</f>
        <v>45482</v>
      </c>
      <c r="M22" s="136">
        <f>L22+13</f>
        <v>45495</v>
      </c>
      <c r="N22" s="136">
        <f>M22+15</f>
        <v>45510</v>
      </c>
      <c r="O22" s="136">
        <f>N22+7</f>
        <v>45517</v>
      </c>
      <c r="P22" s="136">
        <f>O22+13</f>
        <v>45530</v>
      </c>
      <c r="Q22" s="179"/>
      <c r="R22" s="136">
        <f>P22+7</f>
        <v>45537</v>
      </c>
      <c r="S22" s="136">
        <f>R22+14</f>
        <v>45551</v>
      </c>
      <c r="T22" s="136">
        <f>S22+7</f>
        <v>45558</v>
      </c>
      <c r="U22" s="136">
        <f>T22+7</f>
        <v>45565</v>
      </c>
      <c r="V22" s="136"/>
      <c r="W22" s="136"/>
    </row>
    <row r="23" spans="1:23" s="14" customFormat="1" ht="20.5" thickBot="1" x14ac:dyDescent="0.45">
      <c r="A23" s="258"/>
      <c r="B23" s="260"/>
      <c r="C23" s="262"/>
      <c r="D23" s="264"/>
      <c r="E23" s="264"/>
      <c r="F23" s="272"/>
      <c r="G23" s="144" t="s">
        <v>19</v>
      </c>
      <c r="H23" s="54"/>
      <c r="I23" s="148"/>
      <c r="J23" s="54"/>
      <c r="K23" s="144"/>
      <c r="L23" s="54"/>
      <c r="M23" s="144"/>
      <c r="N23" s="144"/>
      <c r="O23" s="144"/>
      <c r="P23" s="144"/>
      <c r="Q23" s="180"/>
      <c r="R23" s="144"/>
      <c r="S23" s="144"/>
      <c r="T23" s="144"/>
      <c r="U23" s="144"/>
      <c r="V23" s="136"/>
      <c r="W23" s="136"/>
    </row>
    <row r="24" spans="1:23" ht="20.5" thickBot="1" x14ac:dyDescent="0.45">
      <c r="A24" s="93"/>
      <c r="B24" s="94" t="s">
        <v>2</v>
      </c>
      <c r="C24" s="95"/>
      <c r="D24" s="96"/>
      <c r="E24" s="96"/>
      <c r="F24" s="97"/>
      <c r="G24" s="98"/>
      <c r="H24" s="99"/>
      <c r="I24" s="100"/>
      <c r="J24" s="100"/>
      <c r="K24" s="101"/>
      <c r="L24" s="102"/>
      <c r="M24" s="103"/>
      <c r="N24" s="104"/>
      <c r="O24" s="105"/>
      <c r="P24" s="105"/>
      <c r="Q24" s="103"/>
      <c r="R24" s="103"/>
      <c r="S24" s="103"/>
      <c r="T24" s="106"/>
      <c r="U24" s="107"/>
      <c r="V24" s="108"/>
      <c r="W24" s="109"/>
    </row>
    <row r="25" spans="1:23" ht="15" thickBot="1" x14ac:dyDescent="0.4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"/>
      <c r="Q25" s="9"/>
      <c r="R25" s="9"/>
      <c r="S25" s="9"/>
      <c r="T25" s="9"/>
      <c r="U25" s="9"/>
      <c r="V25" s="10"/>
      <c r="W25" s="10"/>
    </row>
    <row r="26" spans="1:23" ht="19" thickBot="1" x14ac:dyDescent="0.4">
      <c r="B26" s="301" t="s">
        <v>30</v>
      </c>
      <c r="C26" s="302"/>
      <c r="D26" s="302"/>
      <c r="E26" s="303"/>
    </row>
    <row r="27" spans="1:23" ht="19" thickBot="1" x14ac:dyDescent="0.4">
      <c r="B27" s="4" t="s">
        <v>70</v>
      </c>
      <c r="C27" s="223"/>
      <c r="D27" s="224"/>
      <c r="E27" s="225"/>
    </row>
    <row r="28" spans="1:23" ht="19" thickBot="1" x14ac:dyDescent="0.4">
      <c r="B28" s="5"/>
      <c r="C28" s="6"/>
      <c r="D28" s="6"/>
      <c r="E28" s="6"/>
    </row>
    <row r="29" spans="1:23" ht="21.5" thickBot="1" x14ac:dyDescent="0.4">
      <c r="B29" s="170" t="s">
        <v>31</v>
      </c>
      <c r="C29" s="304" t="s">
        <v>38</v>
      </c>
      <c r="D29" s="305"/>
      <c r="E29" s="305"/>
      <c r="F29" s="305"/>
      <c r="G29" s="306"/>
      <c r="I29" s="307" t="s">
        <v>47</v>
      </c>
      <c r="J29" s="308"/>
      <c r="K29" s="309" t="s">
        <v>48</v>
      </c>
      <c r="L29" s="310"/>
      <c r="M29" s="311"/>
      <c r="O29" s="298" t="s">
        <v>53</v>
      </c>
      <c r="P29" s="299"/>
      <c r="Q29" s="299"/>
      <c r="R29" s="299"/>
      <c r="S29" s="300"/>
    </row>
    <row r="30" spans="1:23" ht="21.5" thickBot="1" x14ac:dyDescent="0.4">
      <c r="B30" s="170" t="s">
        <v>32</v>
      </c>
      <c r="C30" s="21" t="s">
        <v>39</v>
      </c>
      <c r="D30" s="7"/>
      <c r="E30" s="336" t="s">
        <v>40</v>
      </c>
      <c r="F30" s="337"/>
      <c r="G30" s="338"/>
      <c r="I30" s="323">
        <v>1</v>
      </c>
      <c r="J30" s="324"/>
      <c r="K30" s="320" t="s">
        <v>50</v>
      </c>
      <c r="L30" s="321"/>
      <c r="M30" s="322"/>
      <c r="O30" s="25" t="s">
        <v>54</v>
      </c>
      <c r="P30" s="312" t="s">
        <v>55</v>
      </c>
      <c r="Q30" s="313"/>
      <c r="R30" s="313"/>
      <c r="S30" s="314"/>
    </row>
    <row r="31" spans="1:23" ht="21.5" thickBot="1" x14ac:dyDescent="0.4">
      <c r="B31" s="170" t="s">
        <v>33</v>
      </c>
      <c r="C31" s="22" t="s">
        <v>41</v>
      </c>
      <c r="D31" s="8"/>
      <c r="E31" s="315" t="s">
        <v>42</v>
      </c>
      <c r="F31" s="316"/>
      <c r="G31" s="317"/>
      <c r="I31" s="318">
        <v>2</v>
      </c>
      <c r="J31" s="319"/>
      <c r="K31" s="320" t="s">
        <v>51</v>
      </c>
      <c r="L31" s="321"/>
      <c r="M31" s="322"/>
      <c r="O31" s="26" t="s">
        <v>56</v>
      </c>
      <c r="P31" s="312" t="s">
        <v>57</v>
      </c>
      <c r="Q31" s="313"/>
      <c r="R31" s="313"/>
      <c r="S31" s="314"/>
    </row>
    <row r="32" spans="1:23" ht="21.75" customHeight="1" thickBot="1" x14ac:dyDescent="0.4">
      <c r="B32" s="170" t="s">
        <v>34</v>
      </c>
      <c r="C32" s="21" t="s">
        <v>113</v>
      </c>
      <c r="D32" s="7"/>
      <c r="E32" s="336" t="s">
        <v>115</v>
      </c>
      <c r="F32" s="337"/>
      <c r="G32" s="338"/>
      <c r="I32" s="318">
        <v>3</v>
      </c>
      <c r="J32" s="319"/>
      <c r="K32" s="320" t="s">
        <v>52</v>
      </c>
      <c r="L32" s="321"/>
      <c r="M32" s="322"/>
      <c r="O32" s="27" t="s">
        <v>58</v>
      </c>
      <c r="P32" s="325" t="s">
        <v>59</v>
      </c>
      <c r="Q32" s="326"/>
      <c r="R32" s="326"/>
      <c r="S32" s="327"/>
    </row>
    <row r="33" spans="2:13" ht="21.5" thickBot="1" x14ac:dyDescent="0.4">
      <c r="B33" s="170" t="s">
        <v>35</v>
      </c>
      <c r="C33" s="22" t="s">
        <v>43</v>
      </c>
      <c r="D33" s="8"/>
      <c r="E33" s="315" t="s">
        <v>44</v>
      </c>
      <c r="F33" s="316"/>
      <c r="G33" s="317"/>
      <c r="I33" s="328">
        <v>4</v>
      </c>
      <c r="J33" s="329"/>
      <c r="K33" s="330" t="s">
        <v>49</v>
      </c>
      <c r="L33" s="331"/>
      <c r="M33" s="332"/>
    </row>
    <row r="34" spans="2:13" ht="19" thickBot="1" x14ac:dyDescent="0.4">
      <c r="B34" s="170" t="s">
        <v>36</v>
      </c>
      <c r="C34" s="23" t="s">
        <v>45</v>
      </c>
      <c r="D34" s="24"/>
      <c r="E34" s="333" t="s">
        <v>46</v>
      </c>
      <c r="F34" s="334"/>
      <c r="G34" s="335"/>
    </row>
    <row r="35" spans="2:13" ht="18.5" x14ac:dyDescent="0.35">
      <c r="B35" s="339" t="s">
        <v>37</v>
      </c>
      <c r="C35" s="339"/>
    </row>
    <row r="44" spans="2:13" x14ac:dyDescent="0.35">
      <c r="C44" t="s">
        <v>122</v>
      </c>
    </row>
  </sheetData>
  <mergeCells count="62">
    <mergeCell ref="B20:B21"/>
    <mergeCell ref="E34:G34"/>
    <mergeCell ref="E30:G30"/>
    <mergeCell ref="B35:C35"/>
    <mergeCell ref="E32:G32"/>
    <mergeCell ref="E22:E23"/>
    <mergeCell ref="F22:F23"/>
    <mergeCell ref="P32:S32"/>
    <mergeCell ref="E33:G33"/>
    <mergeCell ref="I33:J33"/>
    <mergeCell ref="K33:M33"/>
    <mergeCell ref="I32:J32"/>
    <mergeCell ref="K32:M32"/>
    <mergeCell ref="P30:S30"/>
    <mergeCell ref="E31:G31"/>
    <mergeCell ref="I31:J31"/>
    <mergeCell ref="K31:M31"/>
    <mergeCell ref="P31:S31"/>
    <mergeCell ref="I30:J30"/>
    <mergeCell ref="K30:M30"/>
    <mergeCell ref="O29:S29"/>
    <mergeCell ref="B26:E26"/>
    <mergeCell ref="C27:E27"/>
    <mergeCell ref="C29:G29"/>
    <mergeCell ref="I29:J29"/>
    <mergeCell ref="K29:M29"/>
    <mergeCell ref="V15:W15"/>
    <mergeCell ref="A16:A17"/>
    <mergeCell ref="B16:B17"/>
    <mergeCell ref="C16:C17"/>
    <mergeCell ref="D16:D17"/>
    <mergeCell ref="E16:E17"/>
    <mergeCell ref="F16:F17"/>
    <mergeCell ref="H16:H17"/>
    <mergeCell ref="Q16:Q17"/>
    <mergeCell ref="A15:F15"/>
    <mergeCell ref="G15:G17"/>
    <mergeCell ref="H15:K15"/>
    <mergeCell ref="L15:N15"/>
    <mergeCell ref="O15:U15"/>
    <mergeCell ref="W16:W17"/>
    <mergeCell ref="C6:H6"/>
    <mergeCell ref="C7:H7"/>
    <mergeCell ref="C8:H8"/>
    <mergeCell ref="C9:H9"/>
    <mergeCell ref="C10:H10"/>
    <mergeCell ref="A22:A23"/>
    <mergeCell ref="B22:B23"/>
    <mergeCell ref="C22:C23"/>
    <mergeCell ref="D22:D23"/>
    <mergeCell ref="C12:I12"/>
    <mergeCell ref="E20:E21"/>
    <mergeCell ref="A20:A21"/>
    <mergeCell ref="F20:F21"/>
    <mergeCell ref="A18:A19"/>
    <mergeCell ref="B18:B19"/>
    <mergeCell ref="C18:C19"/>
    <mergeCell ref="D18:D19"/>
    <mergeCell ref="C20:C21"/>
    <mergeCell ref="D20:D21"/>
    <mergeCell ref="E18:E19"/>
    <mergeCell ref="F18:F19"/>
  </mergeCells>
  <pageMargins left="0.27559055118110237" right="0.15748031496062992" top="0.74803149606299213" bottom="0.74803149606299213" header="0.31496062992125984" footer="0.31496062992125984"/>
  <pageSetup paperSize="154" scale="63" fitToWidth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B29"/>
  <sheetViews>
    <sheetView view="pageBreakPreview" topLeftCell="A7" zoomScale="50" zoomScaleNormal="75" zoomScaleSheetLayoutView="50" workbookViewId="0">
      <pane xSplit="7" ySplit="9" topLeftCell="T16" activePane="bottomRight" state="frozenSplit"/>
      <selection activeCell="A7" sqref="A7"/>
      <selection pane="topRight" activeCell="C7" sqref="C7"/>
      <selection pane="bottomLeft" activeCell="F26" sqref="F26:H26"/>
      <selection pane="bottomRight" activeCell="V16" sqref="V16"/>
    </sheetView>
  </sheetViews>
  <sheetFormatPr baseColWidth="10" defaultColWidth="11.453125" defaultRowHeight="17.5" x14ac:dyDescent="0.35"/>
  <cols>
    <col min="1" max="1" width="6" style="34" customWidth="1"/>
    <col min="2" max="2" width="85.453125" style="34" customWidth="1"/>
    <col min="3" max="3" width="26.81640625" style="34" customWidth="1"/>
    <col min="4" max="4" width="9.1796875" style="34" customWidth="1"/>
    <col min="5" max="5" width="9.54296875" style="34" customWidth="1"/>
    <col min="6" max="6" width="13.6328125" style="34" customWidth="1"/>
    <col min="7" max="7" width="18.453125" style="34" customWidth="1"/>
    <col min="8" max="8" width="32.453125" style="34" customWidth="1"/>
    <col min="9" max="9" width="27.54296875" style="34" customWidth="1"/>
    <col min="10" max="10" width="29.1796875" style="34" bestFit="1" customWidth="1"/>
    <col min="11" max="11" width="34.453125" style="34" bestFit="1" customWidth="1"/>
    <col min="12" max="13" width="34" style="34" bestFit="1" customWidth="1"/>
    <col min="14" max="14" width="32.1796875" style="34" bestFit="1" customWidth="1"/>
    <col min="15" max="15" width="30" style="34" bestFit="1" customWidth="1"/>
    <col min="16" max="16" width="35" style="34" bestFit="1" customWidth="1"/>
    <col min="17" max="17" width="41.7265625" style="34" bestFit="1" customWidth="1"/>
    <col min="18" max="18" width="27" style="181" customWidth="1"/>
    <col min="19" max="19" width="31.54296875" style="34" bestFit="1" customWidth="1"/>
    <col min="20" max="20" width="30" style="34" bestFit="1" customWidth="1"/>
    <col min="21" max="21" width="30.453125" style="34" bestFit="1" customWidth="1"/>
    <col min="22" max="22" width="24.90625" style="181" customWidth="1"/>
    <col min="23" max="23" width="30" style="34" bestFit="1" customWidth="1"/>
    <col min="24" max="24" width="32.7265625" style="34" bestFit="1" customWidth="1"/>
    <col min="25" max="25" width="35.7265625" style="34" bestFit="1" customWidth="1"/>
    <col min="26" max="26" width="29.1796875" style="34" bestFit="1" customWidth="1"/>
    <col min="27" max="27" width="14.81640625" style="34" customWidth="1"/>
    <col min="28" max="28" width="15.453125" style="34" customWidth="1"/>
    <col min="29" max="16384" width="11.453125" style="34"/>
  </cols>
  <sheetData>
    <row r="2" spans="1:28" ht="43.5" customHeight="1" x14ac:dyDescent="0.35">
      <c r="B2" s="140">
        <v>3</v>
      </c>
    </row>
    <row r="3" spans="1:28" ht="41.25" customHeight="1" x14ac:dyDescent="0.55000000000000004">
      <c r="A3" s="11"/>
      <c r="B3" s="130" t="s">
        <v>114</v>
      </c>
      <c r="C3" s="131"/>
      <c r="D3" s="131"/>
      <c r="E3" s="132"/>
      <c r="F3" s="132"/>
      <c r="G3" s="11"/>
      <c r="H3" s="13"/>
      <c r="O3" s="12"/>
      <c r="P3" s="12"/>
      <c r="Q3" s="12"/>
      <c r="R3" s="182"/>
      <c r="S3" s="11"/>
      <c r="T3" s="11"/>
      <c r="U3" s="11"/>
      <c r="V3" s="182"/>
      <c r="W3" s="11"/>
      <c r="X3" s="11"/>
      <c r="Y3" s="11"/>
      <c r="Z3" s="11"/>
      <c r="AA3" s="11"/>
      <c r="AB3" s="11"/>
    </row>
    <row r="4" spans="1:28" ht="21.75" customHeight="1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83"/>
      <c r="S4" s="19"/>
      <c r="T4" s="19"/>
      <c r="U4" s="19"/>
      <c r="V4" s="183"/>
      <c r="W4" s="111"/>
      <c r="X4" s="19"/>
      <c r="Y4" s="19"/>
      <c r="Z4" s="19"/>
      <c r="AA4" s="19"/>
      <c r="AB4" s="19"/>
    </row>
    <row r="5" spans="1:28" ht="23" x14ac:dyDescent="0.5">
      <c r="A5" s="16"/>
      <c r="B5" s="141" t="s">
        <v>25</v>
      </c>
      <c r="C5" s="345"/>
      <c r="D5" s="345"/>
      <c r="E5" s="345"/>
      <c r="F5" s="345"/>
      <c r="G5" s="345"/>
      <c r="H5" s="346"/>
      <c r="I5" s="17"/>
      <c r="J5" s="16"/>
      <c r="K5" s="16"/>
      <c r="L5" s="16"/>
      <c r="M5" s="17"/>
      <c r="N5" s="17"/>
      <c r="O5" s="17"/>
      <c r="P5" s="17"/>
      <c r="Q5" s="17"/>
      <c r="R5" s="184"/>
      <c r="S5" s="17"/>
      <c r="T5" s="17"/>
      <c r="U5" s="17"/>
      <c r="V5" s="184"/>
      <c r="W5" s="17"/>
      <c r="X5" s="17"/>
      <c r="Y5" s="17"/>
      <c r="Z5" s="16"/>
      <c r="AA5" s="16"/>
      <c r="AB5" s="16"/>
    </row>
    <row r="6" spans="1:28" ht="18.75" customHeight="1" x14ac:dyDescent="0.5">
      <c r="A6" s="16"/>
      <c r="B6" s="141" t="s">
        <v>26</v>
      </c>
      <c r="C6" s="347"/>
      <c r="D6" s="347"/>
      <c r="E6" s="347"/>
      <c r="F6" s="347"/>
      <c r="G6" s="347"/>
      <c r="H6" s="348"/>
      <c r="I6" s="17"/>
      <c r="J6" s="16"/>
      <c r="K6" s="16"/>
      <c r="L6" s="16"/>
      <c r="M6" s="17"/>
      <c r="N6" s="17"/>
      <c r="O6" s="17"/>
      <c r="P6" s="17"/>
      <c r="Q6" s="17"/>
      <c r="R6" s="184"/>
      <c r="S6" s="17"/>
      <c r="T6" s="17"/>
      <c r="U6" s="17"/>
      <c r="V6" s="184"/>
      <c r="W6" s="17"/>
      <c r="X6" s="17"/>
      <c r="Y6" s="17"/>
      <c r="Z6" s="16"/>
      <c r="AA6" s="16"/>
      <c r="AB6" s="16"/>
    </row>
    <row r="7" spans="1:28" ht="23.25" customHeight="1" x14ac:dyDescent="0.5">
      <c r="A7" s="16"/>
      <c r="B7" s="141" t="s">
        <v>27</v>
      </c>
      <c r="C7" s="349"/>
      <c r="D7" s="349"/>
      <c r="E7" s="349"/>
      <c r="F7" s="349"/>
      <c r="G7" s="349"/>
      <c r="H7" s="350"/>
      <c r="I7" s="17"/>
      <c r="J7" s="16"/>
      <c r="K7" s="16"/>
      <c r="L7" s="16"/>
      <c r="M7" s="17"/>
      <c r="N7" s="17"/>
      <c r="O7" s="17"/>
      <c r="P7" s="17"/>
      <c r="Q7" s="17"/>
      <c r="R7" s="184"/>
      <c r="S7" s="17"/>
      <c r="T7" s="17"/>
      <c r="U7" s="17"/>
      <c r="V7" s="184"/>
      <c r="W7" s="17"/>
      <c r="X7" s="17"/>
      <c r="Y7" s="17"/>
      <c r="Z7" s="16"/>
      <c r="AA7" s="16"/>
      <c r="AB7" s="16"/>
    </row>
    <row r="8" spans="1:28" ht="19.5" customHeight="1" x14ac:dyDescent="0.5">
      <c r="A8" s="16"/>
      <c r="B8" s="141" t="s">
        <v>28</v>
      </c>
      <c r="C8" s="349"/>
      <c r="D8" s="349"/>
      <c r="E8" s="349"/>
      <c r="F8" s="349"/>
      <c r="G8" s="349"/>
      <c r="H8" s="350"/>
      <c r="I8" s="17"/>
      <c r="J8" s="16"/>
      <c r="K8" s="16"/>
      <c r="L8" s="16"/>
      <c r="M8" s="17"/>
      <c r="N8" s="17"/>
      <c r="O8" s="17"/>
      <c r="P8" s="17"/>
      <c r="Q8" s="17"/>
      <c r="R8" s="184"/>
      <c r="S8" s="17"/>
      <c r="T8" s="17"/>
      <c r="U8" s="17"/>
      <c r="V8" s="184"/>
      <c r="W8" s="17"/>
      <c r="X8" s="17"/>
      <c r="Y8" s="17"/>
      <c r="Z8" s="16"/>
      <c r="AA8" s="16"/>
      <c r="AB8" s="16"/>
    </row>
    <row r="9" spans="1:28" ht="23.5" x14ac:dyDescent="0.5">
      <c r="A9" s="16"/>
      <c r="B9" s="141" t="s">
        <v>29</v>
      </c>
      <c r="C9" s="347"/>
      <c r="D9" s="347"/>
      <c r="E9" s="347"/>
      <c r="F9" s="347"/>
      <c r="G9" s="347"/>
      <c r="H9" s="348"/>
      <c r="I9" s="17"/>
      <c r="J9" s="342"/>
      <c r="K9" s="342"/>
      <c r="L9" s="342"/>
      <c r="M9" s="342"/>
      <c r="N9" s="342"/>
      <c r="O9" s="342"/>
      <c r="P9" s="17"/>
      <c r="Q9" s="17"/>
      <c r="R9" s="184"/>
      <c r="S9" s="17"/>
      <c r="T9" s="17"/>
      <c r="U9" s="17"/>
      <c r="V9" s="184"/>
      <c r="W9" s="17"/>
      <c r="X9" s="17"/>
      <c r="Y9" s="17"/>
      <c r="Z9" s="16"/>
      <c r="AA9" s="16"/>
      <c r="AB9" s="16"/>
    </row>
    <row r="10" spans="1:28" x14ac:dyDescent="0.35">
      <c r="A10" s="16"/>
      <c r="B10" s="20"/>
      <c r="C10" s="18"/>
      <c r="D10" s="18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85"/>
      <c r="S10" s="16"/>
      <c r="T10" s="16"/>
      <c r="U10" s="16"/>
      <c r="V10" s="185"/>
      <c r="W10" s="16"/>
      <c r="X10" s="16"/>
      <c r="Y10" s="16"/>
      <c r="Z10" s="16"/>
      <c r="AA10" s="16"/>
      <c r="AB10" s="16"/>
    </row>
    <row r="11" spans="1:28" ht="41.5" customHeight="1" x14ac:dyDescent="0.35">
      <c r="A11" s="16"/>
      <c r="B11" s="356" t="s">
        <v>151</v>
      </c>
      <c r="C11" s="356"/>
      <c r="D11" s="356"/>
      <c r="E11" s="356"/>
      <c r="F11" s="356"/>
      <c r="G11" s="145"/>
      <c r="H11" s="19"/>
      <c r="I11" s="16"/>
      <c r="J11" s="16"/>
      <c r="K11" s="16"/>
      <c r="L11" s="16"/>
      <c r="M11" s="16"/>
      <c r="N11" s="16"/>
      <c r="O11" s="16"/>
      <c r="P11" s="16"/>
      <c r="Q11" s="16"/>
      <c r="R11" s="185"/>
      <c r="S11" s="16"/>
      <c r="T11" s="16"/>
      <c r="U11" s="16"/>
      <c r="V11" s="185"/>
      <c r="W11" s="16"/>
      <c r="X11" s="16"/>
      <c r="Y11" s="16"/>
      <c r="Z11" s="16"/>
      <c r="AA11" s="16"/>
      <c r="AB11" s="16"/>
    </row>
    <row r="12" spans="1:28" ht="18" thickBot="1" x14ac:dyDescent="0.4">
      <c r="A12" s="16"/>
      <c r="B12" s="20"/>
      <c r="C12" s="18"/>
      <c r="D12" s="1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85"/>
      <c r="S12" s="16"/>
      <c r="T12" s="16"/>
      <c r="U12" s="16"/>
      <c r="V12" s="185"/>
      <c r="W12" s="16"/>
      <c r="X12" s="16"/>
      <c r="Y12" s="16"/>
      <c r="Z12" s="16"/>
      <c r="AA12" s="16"/>
      <c r="AB12" s="16"/>
    </row>
    <row r="13" spans="1:28" ht="49.5" customHeight="1" thickBot="1" x14ac:dyDescent="0.4">
      <c r="A13" s="351" t="s">
        <v>1</v>
      </c>
      <c r="B13" s="352"/>
      <c r="C13" s="352"/>
      <c r="D13" s="352"/>
      <c r="E13" s="352"/>
      <c r="F13" s="353"/>
      <c r="G13" s="375" t="s">
        <v>20</v>
      </c>
      <c r="H13" s="378" t="s">
        <v>12</v>
      </c>
      <c r="I13" s="379"/>
      <c r="J13" s="379"/>
      <c r="K13" s="379"/>
      <c r="L13" s="380"/>
      <c r="M13" s="351" t="s">
        <v>80</v>
      </c>
      <c r="N13" s="369"/>
      <c r="O13" s="369"/>
      <c r="P13" s="369"/>
      <c r="Q13" s="369"/>
      <c r="R13" s="369"/>
      <c r="S13" s="370"/>
      <c r="T13" s="351" t="s">
        <v>0</v>
      </c>
      <c r="U13" s="352"/>
      <c r="V13" s="352"/>
      <c r="W13" s="352"/>
      <c r="X13" s="352"/>
      <c r="Y13" s="352"/>
      <c r="Z13" s="353"/>
      <c r="AA13" s="361" t="s">
        <v>72</v>
      </c>
      <c r="AB13" s="362"/>
    </row>
    <row r="14" spans="1:28" ht="31" x14ac:dyDescent="0.35">
      <c r="A14" s="354" t="s">
        <v>15</v>
      </c>
      <c r="B14" s="371" t="s">
        <v>16</v>
      </c>
      <c r="C14" s="371" t="s">
        <v>6</v>
      </c>
      <c r="D14" s="371" t="s">
        <v>53</v>
      </c>
      <c r="E14" s="371" t="s">
        <v>11</v>
      </c>
      <c r="F14" s="343" t="s">
        <v>7</v>
      </c>
      <c r="G14" s="376"/>
      <c r="H14" s="373" t="s">
        <v>77</v>
      </c>
      <c r="I14" s="113" t="s">
        <v>78</v>
      </c>
      <c r="J14" s="113" t="s">
        <v>97</v>
      </c>
      <c r="K14" s="113" t="s">
        <v>79</v>
      </c>
      <c r="L14" s="114" t="s">
        <v>111</v>
      </c>
      <c r="M14" s="115" t="s">
        <v>82</v>
      </c>
      <c r="N14" s="113" t="s">
        <v>83</v>
      </c>
      <c r="O14" s="113" t="s">
        <v>81</v>
      </c>
      <c r="P14" s="113" t="s">
        <v>84</v>
      </c>
      <c r="Q14" s="113" t="s">
        <v>85</v>
      </c>
      <c r="R14" s="186" t="s">
        <v>86</v>
      </c>
      <c r="S14" s="114" t="s">
        <v>87</v>
      </c>
      <c r="T14" s="112" t="s">
        <v>95</v>
      </c>
      <c r="U14" s="116" t="s">
        <v>88</v>
      </c>
      <c r="V14" s="363" t="s">
        <v>60</v>
      </c>
      <c r="W14" s="113" t="s">
        <v>68</v>
      </c>
      <c r="X14" s="114" t="s">
        <v>3</v>
      </c>
      <c r="Y14" s="117" t="s">
        <v>73</v>
      </c>
      <c r="Z14" s="114" t="s">
        <v>93</v>
      </c>
      <c r="AA14" s="365" t="s">
        <v>13</v>
      </c>
      <c r="AB14" s="367" t="s">
        <v>62</v>
      </c>
    </row>
    <row r="15" spans="1:28" ht="18" customHeight="1" thickBot="1" x14ac:dyDescent="0.4">
      <c r="A15" s="355"/>
      <c r="B15" s="372"/>
      <c r="C15" s="372"/>
      <c r="D15" s="372"/>
      <c r="E15" s="372"/>
      <c r="F15" s="344"/>
      <c r="G15" s="377"/>
      <c r="H15" s="374"/>
      <c r="I15" s="118" t="s">
        <v>63</v>
      </c>
      <c r="J15" s="119" t="s">
        <v>98</v>
      </c>
      <c r="K15" s="118" t="s">
        <v>65</v>
      </c>
      <c r="L15" s="120" t="s">
        <v>63</v>
      </c>
      <c r="M15" s="121" t="s">
        <v>99</v>
      </c>
      <c r="N15" s="122" t="s">
        <v>64</v>
      </c>
      <c r="O15" s="123" t="s">
        <v>65</v>
      </c>
      <c r="P15" s="122" t="s">
        <v>67</v>
      </c>
      <c r="Q15" s="122" t="s">
        <v>65</v>
      </c>
      <c r="R15" s="187" t="s">
        <v>63</v>
      </c>
      <c r="S15" s="124" t="s">
        <v>65</v>
      </c>
      <c r="T15" s="125" t="s">
        <v>69</v>
      </c>
      <c r="U15" s="126" t="s">
        <v>63</v>
      </c>
      <c r="V15" s="364"/>
      <c r="W15" s="127" t="s">
        <v>69</v>
      </c>
      <c r="X15" s="128" t="s">
        <v>92</v>
      </c>
      <c r="Y15" s="127" t="s">
        <v>66</v>
      </c>
      <c r="Z15" s="129" t="s">
        <v>91</v>
      </c>
      <c r="AA15" s="366"/>
      <c r="AB15" s="368"/>
    </row>
    <row r="16" spans="1:28" s="35" customFormat="1" ht="26.15" customHeight="1" x14ac:dyDescent="0.4">
      <c r="A16" s="357">
        <v>1</v>
      </c>
      <c r="B16" s="359" t="s">
        <v>143</v>
      </c>
      <c r="C16" s="340">
        <v>1</v>
      </c>
      <c r="D16" s="340" t="s">
        <v>54</v>
      </c>
      <c r="E16" s="340">
        <v>1</v>
      </c>
      <c r="F16" s="340" t="s">
        <v>150</v>
      </c>
      <c r="G16" s="135" t="s">
        <v>18</v>
      </c>
      <c r="H16" s="136">
        <v>45371</v>
      </c>
      <c r="I16" s="136">
        <f>H16+14</f>
        <v>45385</v>
      </c>
      <c r="J16" s="136">
        <f>I16+15</f>
        <v>45400</v>
      </c>
      <c r="K16" s="136">
        <f>J16+20</f>
        <v>45420</v>
      </c>
      <c r="L16" s="136">
        <f>K16+14</f>
        <v>45434</v>
      </c>
      <c r="M16" s="136">
        <f>L16+7</f>
        <v>45441</v>
      </c>
      <c r="N16" s="136">
        <f>M16+49</f>
        <v>45490</v>
      </c>
      <c r="O16" s="136">
        <f>N16+15</f>
        <v>45505</v>
      </c>
      <c r="P16" s="136">
        <f>O16+14</f>
        <v>45519</v>
      </c>
      <c r="Q16" s="136">
        <f>P16+15</f>
        <v>45534</v>
      </c>
      <c r="R16" s="179"/>
      <c r="S16" s="136">
        <f>R16+16</f>
        <v>16</v>
      </c>
      <c r="T16" s="136">
        <f>S16+7</f>
        <v>23</v>
      </c>
      <c r="U16" s="136">
        <f>T16+14</f>
        <v>37</v>
      </c>
      <c r="V16" s="179"/>
      <c r="W16" s="136">
        <f>U16+7</f>
        <v>44</v>
      </c>
      <c r="X16" s="136">
        <f>W16+10</f>
        <v>54</v>
      </c>
      <c r="Y16" s="136">
        <f>X16+4</f>
        <v>58</v>
      </c>
      <c r="Z16" s="136">
        <f>Y16+3</f>
        <v>61</v>
      </c>
      <c r="AA16" s="136"/>
      <c r="AB16" s="136"/>
    </row>
    <row r="17" spans="1:28" s="35" customFormat="1" ht="36" customHeight="1" thickBot="1" x14ac:dyDescent="0.4">
      <c r="A17" s="358"/>
      <c r="B17" s="360"/>
      <c r="C17" s="341"/>
      <c r="D17" s="341"/>
      <c r="E17" s="341"/>
      <c r="F17" s="341"/>
      <c r="G17" s="137" t="s">
        <v>19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88"/>
      <c r="S17" s="110"/>
      <c r="T17" s="142"/>
      <c r="U17" s="142"/>
      <c r="V17" s="190"/>
      <c r="W17" s="142"/>
      <c r="X17" s="142"/>
      <c r="Y17" s="142"/>
      <c r="Z17" s="142"/>
      <c r="AA17" s="142"/>
      <c r="AB17" s="142"/>
    </row>
    <row r="18" spans="1:28" customFormat="1" ht="20.5" thickBot="1" x14ac:dyDescent="0.45">
      <c r="A18" s="93"/>
      <c r="B18" s="96"/>
      <c r="C18" s="97"/>
      <c r="D18" s="98"/>
      <c r="E18" s="99"/>
      <c r="F18" s="100"/>
      <c r="G18" s="100"/>
      <c r="H18" s="101"/>
      <c r="I18" s="102"/>
      <c r="J18" s="103"/>
      <c r="K18" s="104"/>
      <c r="L18" s="105"/>
      <c r="M18" s="105"/>
      <c r="N18" s="105"/>
      <c r="O18" s="103"/>
      <c r="P18" s="103"/>
      <c r="Q18" s="106"/>
      <c r="R18" s="189"/>
      <c r="S18" s="108"/>
      <c r="T18" s="143"/>
      <c r="U18" s="143"/>
      <c r="V18" s="191"/>
      <c r="W18" s="143"/>
      <c r="X18" s="143"/>
      <c r="Y18" s="143"/>
      <c r="Z18" s="143"/>
      <c r="AA18" s="143"/>
      <c r="AB18" s="143"/>
    </row>
    <row r="19" spans="1:28" ht="18" thickBot="1" x14ac:dyDescent="0.4"/>
    <row r="20" spans="1:28" ht="18.5" thickBot="1" x14ac:dyDescent="0.4">
      <c r="B20" s="220" t="s">
        <v>30</v>
      </c>
      <c r="C20" s="221"/>
      <c r="D20" s="221"/>
      <c r="E20" s="222"/>
    </row>
    <row r="21" spans="1:28" ht="18.5" thickBot="1" x14ac:dyDescent="0.4">
      <c r="B21" s="59" t="s">
        <v>70</v>
      </c>
      <c r="C21" s="223"/>
      <c r="D21" s="224"/>
      <c r="E21" s="225"/>
    </row>
    <row r="22" spans="1:28" ht="28.5" thickBot="1" x14ac:dyDescent="0.6">
      <c r="B22" s="52"/>
      <c r="C22" s="53"/>
      <c r="D22" s="53"/>
      <c r="E22" s="53"/>
      <c r="F22" s="43"/>
      <c r="G22" s="43"/>
      <c r="H22" s="43"/>
      <c r="I22" s="43"/>
      <c r="J22" s="43"/>
    </row>
    <row r="23" spans="1:28" ht="20.5" thickBot="1" x14ac:dyDescent="0.45">
      <c r="B23" s="169" t="s">
        <v>31</v>
      </c>
      <c r="C23" s="250" t="s">
        <v>38</v>
      </c>
      <c r="D23" s="251"/>
      <c r="E23" s="251"/>
      <c r="F23" s="251"/>
      <c r="G23" s="252"/>
      <c r="H23" s="60"/>
      <c r="I23" s="253" t="s">
        <v>47</v>
      </c>
      <c r="J23" s="254"/>
    </row>
    <row r="24" spans="1:28" ht="20.5" thickBot="1" x14ac:dyDescent="0.45">
      <c r="B24" s="169" t="s">
        <v>32</v>
      </c>
      <c r="C24" s="63" t="s">
        <v>39</v>
      </c>
      <c r="D24" s="64"/>
      <c r="E24" s="245" t="s">
        <v>40</v>
      </c>
      <c r="F24" s="246"/>
      <c r="G24" s="247"/>
      <c r="H24" s="60"/>
      <c r="I24" s="248">
        <v>1</v>
      </c>
      <c r="J24" s="249"/>
    </row>
    <row r="25" spans="1:28" ht="20.5" thickBot="1" x14ac:dyDescent="0.45">
      <c r="B25" s="169" t="s">
        <v>33</v>
      </c>
      <c r="C25" s="66" t="s">
        <v>41</v>
      </c>
      <c r="D25" s="67"/>
      <c r="E25" s="226" t="s">
        <v>42</v>
      </c>
      <c r="F25" s="227"/>
      <c r="G25" s="228"/>
      <c r="H25" s="60"/>
      <c r="I25" s="237">
        <v>2</v>
      </c>
      <c r="J25" s="238"/>
    </row>
    <row r="26" spans="1:28" ht="20.5" thickBot="1" x14ac:dyDescent="0.45">
      <c r="B26" s="169" t="s">
        <v>34</v>
      </c>
      <c r="C26" s="63" t="s">
        <v>113</v>
      </c>
      <c r="D26" s="64"/>
      <c r="E26" s="226" t="s">
        <v>115</v>
      </c>
      <c r="F26" s="227"/>
      <c r="G26" s="228"/>
      <c r="H26" s="60"/>
      <c r="I26" s="237">
        <v>3</v>
      </c>
      <c r="J26" s="238"/>
    </row>
    <row r="27" spans="1:28" ht="20.5" thickBot="1" x14ac:dyDescent="0.45">
      <c r="B27" s="169" t="s">
        <v>35</v>
      </c>
      <c r="C27" s="66" t="s">
        <v>43</v>
      </c>
      <c r="D27" s="67"/>
      <c r="E27" s="226" t="s">
        <v>44</v>
      </c>
      <c r="F27" s="227"/>
      <c r="G27" s="228"/>
      <c r="H27" s="60"/>
      <c r="I27" s="229">
        <v>4</v>
      </c>
      <c r="J27" s="230"/>
    </row>
    <row r="28" spans="1:28" ht="20.5" thickBot="1" x14ac:dyDescent="0.45">
      <c r="B28" s="169" t="s">
        <v>36</v>
      </c>
      <c r="C28" s="70" t="s">
        <v>45</v>
      </c>
      <c r="D28" s="71"/>
      <c r="E28" s="234" t="s">
        <v>46</v>
      </c>
      <c r="F28" s="235"/>
      <c r="G28" s="236"/>
      <c r="H28" s="60"/>
      <c r="I28" s="60"/>
      <c r="J28" s="60"/>
    </row>
    <row r="29" spans="1:28" ht="20" x14ac:dyDescent="0.4">
      <c r="B29" s="219" t="s">
        <v>37</v>
      </c>
      <c r="C29" s="219"/>
      <c r="D29" s="60"/>
      <c r="E29" s="60"/>
      <c r="F29" s="60"/>
      <c r="G29" s="60"/>
      <c r="H29" s="60"/>
      <c r="I29" s="60"/>
      <c r="J29" s="60"/>
    </row>
  </sheetData>
  <mergeCells count="43">
    <mergeCell ref="C21:E21"/>
    <mergeCell ref="C23:G23"/>
    <mergeCell ref="B29:C29"/>
    <mergeCell ref="E26:G26"/>
    <mergeCell ref="E24:G24"/>
    <mergeCell ref="E25:G25"/>
    <mergeCell ref="E27:G27"/>
    <mergeCell ref="I27:J27"/>
    <mergeCell ref="E28:G28"/>
    <mergeCell ref="B14:B15"/>
    <mergeCell ref="C14:C15"/>
    <mergeCell ref="D14:D15"/>
    <mergeCell ref="E14:E15"/>
    <mergeCell ref="H14:H15"/>
    <mergeCell ref="E16:E17"/>
    <mergeCell ref="F16:F17"/>
    <mergeCell ref="G13:G15"/>
    <mergeCell ref="I26:J26"/>
    <mergeCell ref="I24:J24"/>
    <mergeCell ref="I25:J25"/>
    <mergeCell ref="H13:L13"/>
    <mergeCell ref="I23:J23"/>
    <mergeCell ref="B20:E20"/>
    <mergeCell ref="AA13:AB13"/>
    <mergeCell ref="V14:V15"/>
    <mergeCell ref="AA14:AA15"/>
    <mergeCell ref="AB14:AB15"/>
    <mergeCell ref="M13:S13"/>
    <mergeCell ref="T13:Z13"/>
    <mergeCell ref="D16:D17"/>
    <mergeCell ref="J9:O9"/>
    <mergeCell ref="F14:F15"/>
    <mergeCell ref="C5:H5"/>
    <mergeCell ref="C6:H6"/>
    <mergeCell ref="C7:H7"/>
    <mergeCell ref="C8:H8"/>
    <mergeCell ref="C9:H9"/>
    <mergeCell ref="A13:F13"/>
    <mergeCell ref="A14:A15"/>
    <mergeCell ref="B11:F11"/>
    <mergeCell ref="A16:A17"/>
    <mergeCell ref="B16:B17"/>
    <mergeCell ref="C16:C17"/>
  </mergeCells>
  <pageMargins left="0.25" right="0.25" top="0.75" bottom="0.75" header="0.3" footer="0.3"/>
  <pageSetup paperSize="9" scale="50" fitToWidth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A274"/>
  <sheetViews>
    <sheetView topLeftCell="J10" zoomScale="64" zoomScaleNormal="64" workbookViewId="0">
      <selection activeCell="Q17" sqref="Q17:Q18"/>
    </sheetView>
  </sheetViews>
  <sheetFormatPr baseColWidth="10" defaultColWidth="9.1796875" defaultRowHeight="14.5" x14ac:dyDescent="0.35"/>
  <cols>
    <col min="1" max="1" width="4.7265625" bestFit="1" customWidth="1"/>
    <col min="2" max="2" width="48.54296875" customWidth="1"/>
    <col min="3" max="3" width="10.453125" customWidth="1"/>
    <col min="4" max="4" width="11.453125" customWidth="1"/>
    <col min="5" max="5" width="14" bestFit="1" customWidth="1"/>
    <col min="6" max="6" width="11" customWidth="1"/>
    <col min="7" max="7" width="19" customWidth="1"/>
    <col min="8" max="8" width="30.453125" bestFit="1" customWidth="1"/>
    <col min="9" max="9" width="28.453125" customWidth="1"/>
    <col min="10" max="10" width="25.7265625" customWidth="1"/>
    <col min="11" max="11" width="24.26953125" customWidth="1"/>
    <col min="12" max="12" width="26.453125" customWidth="1"/>
    <col min="13" max="13" width="27.7265625" customWidth="1"/>
    <col min="14" max="14" width="29.81640625" customWidth="1"/>
    <col min="15" max="15" width="24" customWidth="1"/>
    <col min="16" max="16" width="25.1796875" customWidth="1"/>
    <col min="17" max="17" width="16.453125" bestFit="1" customWidth="1"/>
    <col min="18" max="18" width="30.7265625" customWidth="1"/>
    <col min="19" max="19" width="27.453125" customWidth="1"/>
    <col min="20" max="20" width="29.1796875" customWidth="1"/>
    <col min="21" max="21" width="16.453125" customWidth="1"/>
    <col min="22" max="22" width="15.26953125" bestFit="1" customWidth="1"/>
    <col min="23" max="255" width="11.453125" customWidth="1"/>
  </cols>
  <sheetData>
    <row r="2" spans="1:27" ht="51.65" customHeight="1" x14ac:dyDescent="0.35">
      <c r="B2" s="140">
        <v>1</v>
      </c>
    </row>
    <row r="3" spans="1:27" ht="35.25" customHeight="1" x14ac:dyDescent="0.6">
      <c r="B3" s="134" t="s">
        <v>116</v>
      </c>
      <c r="C3" s="133"/>
    </row>
    <row r="4" spans="1:27" ht="30.75" customHeight="1" x14ac:dyDescent="0.35"/>
    <row r="5" spans="1:27" ht="58" customHeight="1" x14ac:dyDescent="0.65">
      <c r="A5" s="43"/>
      <c r="B5" s="44" t="s">
        <v>25</v>
      </c>
      <c r="C5" s="211" t="s">
        <v>123</v>
      </c>
      <c r="D5" s="211"/>
      <c r="E5" s="211"/>
      <c r="F5" s="211"/>
      <c r="G5" s="211"/>
      <c r="H5" s="212"/>
      <c r="I5" s="45"/>
      <c r="J5" s="43"/>
      <c r="K5" s="43"/>
      <c r="L5" s="43"/>
      <c r="M5" s="45"/>
      <c r="N5" s="45"/>
      <c r="O5" s="45"/>
      <c r="P5" s="45"/>
      <c r="Q5" s="45"/>
      <c r="R5" s="45"/>
      <c r="S5" s="45"/>
      <c r="T5" s="45"/>
      <c r="U5" s="45"/>
      <c r="V5" s="45"/>
      <c r="W5" s="40"/>
      <c r="X5" s="39"/>
      <c r="Y5" s="39"/>
      <c r="Z5" s="39"/>
      <c r="AA5" s="42"/>
    </row>
    <row r="6" spans="1:27" ht="31.5" customHeight="1" x14ac:dyDescent="0.65">
      <c r="A6" s="43"/>
      <c r="B6" s="44" t="s">
        <v>26</v>
      </c>
      <c r="C6" s="213">
        <v>2024</v>
      </c>
      <c r="D6" s="213"/>
      <c r="E6" s="213"/>
      <c r="F6" s="213"/>
      <c r="G6" s="213"/>
      <c r="H6" s="214"/>
      <c r="I6" s="45"/>
      <c r="J6" s="43"/>
      <c r="K6" s="43"/>
      <c r="L6" s="43"/>
      <c r="M6" s="45"/>
      <c r="N6" s="45"/>
      <c r="O6" s="45"/>
      <c r="P6" s="45"/>
      <c r="Q6" s="45"/>
      <c r="R6" s="45"/>
      <c r="S6" s="45"/>
      <c r="T6" s="45"/>
      <c r="U6" s="45"/>
      <c r="V6" s="45"/>
      <c r="W6" s="40"/>
      <c r="X6" s="39"/>
      <c r="Y6" s="39"/>
      <c r="Z6" s="39"/>
      <c r="AA6" s="42"/>
    </row>
    <row r="7" spans="1:27" ht="40.5" customHeight="1" x14ac:dyDescent="0.65">
      <c r="A7" s="43"/>
      <c r="B7" s="44" t="s">
        <v>27</v>
      </c>
      <c r="C7" s="215" t="s">
        <v>124</v>
      </c>
      <c r="D7" s="215"/>
      <c r="E7" s="215"/>
      <c r="F7" s="215"/>
      <c r="G7" s="215"/>
      <c r="H7" s="216"/>
      <c r="I7" s="45"/>
      <c r="J7" s="43"/>
      <c r="K7" s="43"/>
      <c r="L7" s="43"/>
      <c r="M7" s="45"/>
      <c r="N7" s="45"/>
      <c r="O7" s="45"/>
      <c r="P7" s="45"/>
      <c r="Q7" s="45"/>
      <c r="R7" s="45"/>
      <c r="S7" s="45"/>
      <c r="T7" s="45"/>
      <c r="U7" s="45"/>
      <c r="V7" s="45"/>
      <c r="W7" s="40"/>
      <c r="X7" s="39"/>
      <c r="Y7" s="39"/>
      <c r="Z7" s="39"/>
      <c r="AA7" s="42"/>
    </row>
    <row r="8" spans="1:27" ht="112.5" x14ac:dyDescent="0.65">
      <c r="A8" s="43"/>
      <c r="B8" s="44" t="s">
        <v>28</v>
      </c>
      <c r="C8" s="215"/>
      <c r="D8" s="215"/>
      <c r="E8" s="215"/>
      <c r="F8" s="215"/>
      <c r="G8" s="215"/>
      <c r="H8" s="216"/>
      <c r="I8" s="45"/>
      <c r="J8" s="43"/>
      <c r="K8" s="43"/>
      <c r="L8" s="43"/>
      <c r="M8" s="45"/>
      <c r="N8" s="45"/>
      <c r="O8" s="45"/>
      <c r="P8" s="45"/>
      <c r="Q8" s="45"/>
      <c r="R8" s="45"/>
      <c r="S8" s="45"/>
      <c r="T8" s="45"/>
      <c r="U8" s="45"/>
      <c r="V8" s="45"/>
      <c r="W8" s="40"/>
      <c r="X8" s="39"/>
      <c r="Y8" s="39"/>
      <c r="Z8" s="39"/>
      <c r="AA8" s="46"/>
    </row>
    <row r="9" spans="1:27" ht="36" customHeight="1" x14ac:dyDescent="0.65">
      <c r="A9" s="43"/>
      <c r="B9" s="44" t="s">
        <v>29</v>
      </c>
      <c r="C9" s="213" t="s">
        <v>125</v>
      </c>
      <c r="D9" s="213"/>
      <c r="E9" s="213"/>
      <c r="F9" s="213"/>
      <c r="G9" s="213"/>
      <c r="H9" s="214"/>
      <c r="I9" s="45"/>
      <c r="J9" s="43"/>
      <c r="K9" s="43"/>
      <c r="L9" s="43"/>
      <c r="M9" s="45"/>
      <c r="N9" s="45"/>
      <c r="O9" s="45"/>
      <c r="P9" s="45"/>
      <c r="Q9" s="45"/>
      <c r="R9" s="45"/>
      <c r="S9" s="45"/>
      <c r="T9" s="45"/>
      <c r="U9" s="45"/>
      <c r="V9" s="45"/>
      <c r="W9" s="40"/>
      <c r="X9" s="39"/>
      <c r="Y9" s="39"/>
      <c r="Z9" s="39"/>
      <c r="AA9" s="42"/>
    </row>
    <row r="10" spans="1:27" ht="28.5" x14ac:dyDescent="0.65">
      <c r="A10" s="47"/>
      <c r="B10" s="48"/>
      <c r="C10" s="48"/>
      <c r="D10" s="48"/>
      <c r="E10" s="48"/>
      <c r="F10" s="48"/>
      <c r="G10" s="48"/>
      <c r="H10" s="48"/>
      <c r="I10" s="49"/>
      <c r="J10" s="47"/>
      <c r="K10" s="47"/>
      <c r="L10" s="47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1"/>
      <c r="X10" s="39"/>
      <c r="Y10" s="39"/>
      <c r="Z10" s="39"/>
      <c r="AA10" s="42"/>
    </row>
    <row r="11" spans="1:27" ht="28.5" x14ac:dyDescent="0.65">
      <c r="A11" s="43"/>
      <c r="B11" s="151" t="s">
        <v>134</v>
      </c>
      <c r="C11" s="151"/>
      <c r="D11" s="151"/>
      <c r="E11" s="151"/>
      <c r="F11" s="151"/>
      <c r="G11" s="151"/>
      <c r="H11" s="151"/>
      <c r="I11" s="151"/>
      <c r="J11" s="151"/>
      <c r="K11" s="151"/>
      <c r="L11" s="218"/>
      <c r="M11" s="218"/>
      <c r="N11" s="218"/>
      <c r="O11" s="218"/>
      <c r="P11" s="218"/>
      <c r="Q11" s="151"/>
      <c r="R11" s="151"/>
      <c r="S11" s="151"/>
      <c r="T11" s="43"/>
      <c r="U11" s="43"/>
      <c r="V11" s="43"/>
      <c r="W11" s="42"/>
      <c r="X11" s="39"/>
      <c r="Y11" s="39"/>
      <c r="Z11" s="39"/>
      <c r="AA11" s="42"/>
    </row>
    <row r="12" spans="1:27" ht="28.5" x14ac:dyDescent="0.6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5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2"/>
      <c r="X12" s="39"/>
      <c r="Y12" s="39"/>
      <c r="Z12" s="39"/>
      <c r="AA12" s="42"/>
    </row>
    <row r="13" spans="1:27" ht="28.5" x14ac:dyDescent="0.65">
      <c r="A13" s="43"/>
      <c r="B13" s="50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2"/>
      <c r="X13" s="39"/>
      <c r="Y13" s="39"/>
      <c r="Z13" s="39"/>
      <c r="AA13" s="39"/>
    </row>
    <row r="14" spans="1:27" ht="28.5" x14ac:dyDescent="0.65">
      <c r="A14" s="207" t="s">
        <v>17</v>
      </c>
      <c r="B14" s="207"/>
      <c r="C14" s="207"/>
      <c r="D14" s="207"/>
      <c r="E14" s="207"/>
      <c r="F14" s="207"/>
      <c r="G14" s="210" t="s">
        <v>20</v>
      </c>
      <c r="H14" s="207" t="s">
        <v>90</v>
      </c>
      <c r="I14" s="207"/>
      <c r="J14" s="207"/>
      <c r="K14" s="207"/>
      <c r="L14" s="207" t="s">
        <v>22</v>
      </c>
      <c r="M14" s="207"/>
      <c r="N14" s="207"/>
      <c r="O14" s="207" t="s">
        <v>0</v>
      </c>
      <c r="P14" s="207"/>
      <c r="Q14" s="207"/>
      <c r="R14" s="207"/>
      <c r="S14" s="207"/>
      <c r="T14" s="207"/>
      <c r="U14" s="207" t="s">
        <v>72</v>
      </c>
      <c r="V14" s="207"/>
      <c r="W14" s="42"/>
      <c r="X14" s="39"/>
      <c r="Y14" s="39"/>
      <c r="Z14" s="39"/>
      <c r="AA14" s="39"/>
    </row>
    <row r="15" spans="1:27" ht="117" customHeight="1" x14ac:dyDescent="0.65">
      <c r="A15" s="208" t="s">
        <v>15</v>
      </c>
      <c r="B15" s="209" t="s">
        <v>16</v>
      </c>
      <c r="C15" s="209" t="s">
        <v>6</v>
      </c>
      <c r="D15" s="209" t="s">
        <v>53</v>
      </c>
      <c r="E15" s="209" t="s">
        <v>110</v>
      </c>
      <c r="F15" s="209" t="s">
        <v>24</v>
      </c>
      <c r="G15" s="210"/>
      <c r="H15" s="217" t="s">
        <v>109</v>
      </c>
      <c r="I15" s="172" t="s">
        <v>108</v>
      </c>
      <c r="J15" s="172" t="s">
        <v>107</v>
      </c>
      <c r="K15" s="172" t="s">
        <v>14</v>
      </c>
      <c r="L15" s="172" t="s">
        <v>101</v>
      </c>
      <c r="M15" s="172" t="s">
        <v>100</v>
      </c>
      <c r="N15" s="172" t="s">
        <v>71</v>
      </c>
      <c r="O15" s="172" t="s">
        <v>103</v>
      </c>
      <c r="P15" s="172" t="s">
        <v>102</v>
      </c>
      <c r="Q15" s="153" t="s">
        <v>4</v>
      </c>
      <c r="R15" s="172" t="s">
        <v>104</v>
      </c>
      <c r="S15" s="172" t="s">
        <v>94</v>
      </c>
      <c r="T15" s="172" t="s">
        <v>93</v>
      </c>
      <c r="U15" s="153" t="s">
        <v>5</v>
      </c>
      <c r="V15" s="153" t="s">
        <v>61</v>
      </c>
      <c r="W15" s="39"/>
      <c r="X15" s="39"/>
      <c r="Y15" s="39"/>
      <c r="Z15" s="39"/>
      <c r="AA15" s="39"/>
    </row>
    <row r="16" spans="1:27" ht="28.5" x14ac:dyDescent="0.65">
      <c r="A16" s="208"/>
      <c r="B16" s="209"/>
      <c r="C16" s="209"/>
      <c r="D16" s="209"/>
      <c r="E16" s="209"/>
      <c r="F16" s="209"/>
      <c r="G16" s="210"/>
      <c r="H16" s="217"/>
      <c r="I16" s="154" t="s">
        <v>89</v>
      </c>
      <c r="J16" s="154" t="s">
        <v>66</v>
      </c>
      <c r="K16" s="154" t="s">
        <v>65</v>
      </c>
      <c r="L16" s="154" t="s">
        <v>96</v>
      </c>
      <c r="M16" s="154" t="s">
        <v>89</v>
      </c>
      <c r="N16" s="155" t="s">
        <v>65</v>
      </c>
      <c r="O16" s="154" t="s">
        <v>89</v>
      </c>
      <c r="P16" s="154" t="s">
        <v>89</v>
      </c>
      <c r="Q16" s="154"/>
      <c r="R16" s="156" t="s">
        <v>66</v>
      </c>
      <c r="S16" s="154" t="s">
        <v>66</v>
      </c>
      <c r="T16" s="155" t="s">
        <v>91</v>
      </c>
      <c r="U16" s="154"/>
      <c r="V16" s="154"/>
      <c r="W16" s="39"/>
      <c r="X16" s="39"/>
      <c r="Y16" s="39"/>
      <c r="Z16" s="39"/>
      <c r="AA16" s="39"/>
    </row>
    <row r="17" spans="1:27" ht="28.5" x14ac:dyDescent="0.65">
      <c r="A17" s="381">
        <v>1</v>
      </c>
      <c r="B17" s="195" t="s">
        <v>135</v>
      </c>
      <c r="C17" s="199">
        <v>1</v>
      </c>
      <c r="D17" s="198" t="s">
        <v>54</v>
      </c>
      <c r="E17" s="198">
        <v>1</v>
      </c>
      <c r="F17" s="198" t="s">
        <v>113</v>
      </c>
      <c r="G17" s="157" t="s">
        <v>18</v>
      </c>
      <c r="H17" s="158">
        <v>45446</v>
      </c>
      <c r="I17" s="158">
        <f>H17+7</f>
        <v>45453</v>
      </c>
      <c r="J17" s="158">
        <f>I17+4</f>
        <v>45457</v>
      </c>
      <c r="K17" s="158">
        <f>J17+18</f>
        <v>45475</v>
      </c>
      <c r="L17" s="158">
        <f>K17+7</f>
        <v>45482</v>
      </c>
      <c r="M17" s="158">
        <f>L17+7</f>
        <v>45489</v>
      </c>
      <c r="N17" s="158">
        <f>M17+17</f>
        <v>45506</v>
      </c>
      <c r="O17" s="158">
        <f>N17+7</f>
        <v>45513</v>
      </c>
      <c r="P17" s="158">
        <f>O17+7</f>
        <v>45520</v>
      </c>
      <c r="Q17" s="199"/>
      <c r="R17" s="158">
        <f>P17+3</f>
        <v>45523</v>
      </c>
      <c r="S17" s="158">
        <f>R17+7</f>
        <v>45530</v>
      </c>
      <c r="T17" s="158">
        <f>S17+7</f>
        <v>45537</v>
      </c>
      <c r="U17" s="159"/>
      <c r="V17" s="159"/>
      <c r="W17" s="39"/>
      <c r="X17" s="39"/>
      <c r="Y17" s="39"/>
      <c r="Z17" s="39"/>
      <c r="AA17" s="39"/>
    </row>
    <row r="18" spans="1:27" ht="28.5" x14ac:dyDescent="0.65">
      <c r="A18" s="381"/>
      <c r="B18" s="195"/>
      <c r="C18" s="199"/>
      <c r="D18" s="198"/>
      <c r="E18" s="198"/>
      <c r="F18" s="198"/>
      <c r="G18" s="160" t="s">
        <v>19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99"/>
      <c r="R18" s="161"/>
      <c r="S18" s="161"/>
      <c r="T18" s="161"/>
      <c r="U18" s="161"/>
      <c r="V18" s="161"/>
      <c r="W18" s="39"/>
      <c r="X18" s="39"/>
      <c r="Y18" s="39"/>
      <c r="Z18" s="39"/>
      <c r="AA18" s="39"/>
    </row>
    <row r="19" spans="1:27" ht="42.65" customHeight="1" x14ac:dyDescent="0.65">
      <c r="A19" s="164"/>
      <c r="B19" s="165" t="s">
        <v>2</v>
      </c>
      <c r="C19" s="166"/>
      <c r="D19" s="167"/>
      <c r="E19" s="167"/>
      <c r="F19" s="16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39"/>
      <c r="X19" s="39"/>
      <c r="Y19" s="39"/>
      <c r="Z19" s="39"/>
      <c r="AA19" s="39"/>
    </row>
    <row r="20" spans="1:27" ht="29" thickBot="1" x14ac:dyDescent="0.7">
      <c r="A20" s="34"/>
      <c r="B20" s="34"/>
      <c r="C20" s="34"/>
      <c r="D20" s="34"/>
      <c r="E20" s="34"/>
      <c r="F20" s="34"/>
      <c r="G20" s="34"/>
      <c r="H20" s="34"/>
      <c r="I20" s="55"/>
      <c r="J20" s="55"/>
      <c r="K20" s="55"/>
      <c r="L20" s="55"/>
      <c r="M20" s="55"/>
      <c r="N20" s="55"/>
      <c r="O20" s="55"/>
      <c r="P20" s="55"/>
      <c r="Q20" s="56"/>
      <c r="R20" s="55"/>
      <c r="S20" s="55"/>
      <c r="T20" s="55"/>
      <c r="U20" s="57"/>
      <c r="V20" s="58"/>
      <c r="W20" s="51"/>
      <c r="X20" s="39"/>
      <c r="Y20" s="39"/>
      <c r="Z20" s="39"/>
      <c r="AA20" s="39"/>
    </row>
    <row r="21" spans="1:27" ht="29" thickBot="1" x14ac:dyDescent="0.7">
      <c r="A21" s="34"/>
      <c r="B21" s="220" t="s">
        <v>30</v>
      </c>
      <c r="C21" s="221"/>
      <c r="D21" s="221"/>
      <c r="E21" s="222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42"/>
      <c r="X21" s="39"/>
      <c r="Y21" s="39"/>
      <c r="Z21" s="39"/>
      <c r="AA21" s="39"/>
    </row>
    <row r="22" spans="1:27" ht="29" thickBot="1" x14ac:dyDescent="0.7">
      <c r="A22" s="34"/>
      <c r="B22" s="59" t="s">
        <v>70</v>
      </c>
      <c r="C22" s="223"/>
      <c r="D22" s="224"/>
      <c r="E22" s="225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8"/>
      <c r="V22" s="38"/>
      <c r="W22" s="42"/>
      <c r="X22" s="39"/>
      <c r="Y22" s="39"/>
      <c r="Z22" s="39"/>
      <c r="AA22" s="39"/>
    </row>
    <row r="23" spans="1:27" ht="29" thickBot="1" x14ac:dyDescent="0.7">
      <c r="A23" s="43"/>
      <c r="B23" s="52"/>
      <c r="C23" s="53"/>
      <c r="D23" s="53"/>
      <c r="E23" s="5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2"/>
      <c r="V23" s="42"/>
      <c r="W23" s="42"/>
      <c r="X23" s="39"/>
      <c r="Y23" s="39"/>
      <c r="Z23" s="39"/>
      <c r="AA23" s="39"/>
    </row>
    <row r="24" spans="1:27" ht="29" thickBot="1" x14ac:dyDescent="0.7">
      <c r="A24" s="43"/>
      <c r="B24" s="171" t="s">
        <v>31</v>
      </c>
      <c r="C24" s="250" t="s">
        <v>38</v>
      </c>
      <c r="D24" s="251"/>
      <c r="E24" s="251"/>
      <c r="F24" s="251"/>
      <c r="G24" s="252"/>
      <c r="H24" s="60"/>
      <c r="I24" s="253" t="s">
        <v>47</v>
      </c>
      <c r="J24" s="254"/>
      <c r="K24" s="255" t="s">
        <v>48</v>
      </c>
      <c r="L24" s="256"/>
      <c r="M24" s="257"/>
      <c r="N24" s="60"/>
      <c r="O24" s="242" t="s">
        <v>53</v>
      </c>
      <c r="P24" s="243"/>
      <c r="Q24" s="243"/>
      <c r="R24" s="243"/>
      <c r="S24" s="244"/>
      <c r="T24" s="60"/>
      <c r="U24" s="61"/>
      <c r="V24" s="61"/>
      <c r="W24" s="61"/>
      <c r="X24" s="62"/>
      <c r="Y24" s="62"/>
      <c r="Z24" s="62"/>
      <c r="AA24" s="39"/>
    </row>
    <row r="25" spans="1:27" ht="29" thickBot="1" x14ac:dyDescent="0.7">
      <c r="A25" s="43"/>
      <c r="B25" s="171" t="s">
        <v>32</v>
      </c>
      <c r="C25" s="63" t="s">
        <v>39</v>
      </c>
      <c r="D25" s="64"/>
      <c r="E25" s="245" t="s">
        <v>40</v>
      </c>
      <c r="F25" s="246"/>
      <c r="G25" s="247"/>
      <c r="H25" s="60"/>
      <c r="I25" s="248">
        <v>1</v>
      </c>
      <c r="J25" s="249"/>
      <c r="K25" s="239" t="s">
        <v>50</v>
      </c>
      <c r="L25" s="240"/>
      <c r="M25" s="241"/>
      <c r="N25" s="60"/>
      <c r="O25" s="65" t="s">
        <v>54</v>
      </c>
      <c r="P25" s="239" t="s">
        <v>55</v>
      </c>
      <c r="Q25" s="240"/>
      <c r="R25" s="240"/>
      <c r="S25" s="241"/>
      <c r="T25" s="60"/>
      <c r="U25" s="61"/>
      <c r="V25" s="61"/>
      <c r="W25" s="61"/>
      <c r="X25" s="62"/>
      <c r="Y25" s="62"/>
      <c r="Z25" s="62"/>
      <c r="AA25" s="39"/>
    </row>
    <row r="26" spans="1:27" ht="29" thickBot="1" x14ac:dyDescent="0.7">
      <c r="A26" s="43"/>
      <c r="B26" s="171" t="s">
        <v>33</v>
      </c>
      <c r="C26" s="66" t="s">
        <v>41</v>
      </c>
      <c r="D26" s="67"/>
      <c r="E26" s="226" t="s">
        <v>42</v>
      </c>
      <c r="F26" s="227"/>
      <c r="G26" s="228"/>
      <c r="H26" s="60"/>
      <c r="I26" s="237">
        <v>2</v>
      </c>
      <c r="J26" s="238"/>
      <c r="K26" s="239" t="s">
        <v>51</v>
      </c>
      <c r="L26" s="240"/>
      <c r="M26" s="241"/>
      <c r="N26" s="60"/>
      <c r="O26" s="68" t="s">
        <v>56</v>
      </c>
      <c r="P26" s="239" t="s">
        <v>57</v>
      </c>
      <c r="Q26" s="240"/>
      <c r="R26" s="240"/>
      <c r="S26" s="241"/>
      <c r="T26" s="60"/>
      <c r="U26" s="61"/>
      <c r="V26" s="61"/>
      <c r="W26" s="61"/>
      <c r="X26" s="62"/>
      <c r="Y26" s="62"/>
      <c r="Z26" s="62"/>
      <c r="AA26" s="39"/>
    </row>
    <row r="27" spans="1:27" ht="29" thickBot="1" x14ac:dyDescent="0.7">
      <c r="A27" s="43"/>
      <c r="B27" s="171" t="s">
        <v>34</v>
      </c>
      <c r="C27" s="63" t="s">
        <v>113</v>
      </c>
      <c r="D27" s="64"/>
      <c r="E27" s="226" t="s">
        <v>115</v>
      </c>
      <c r="F27" s="227"/>
      <c r="G27" s="228"/>
      <c r="H27" s="60"/>
      <c r="I27" s="237">
        <v>3</v>
      </c>
      <c r="J27" s="238"/>
      <c r="K27" s="239" t="s">
        <v>52</v>
      </c>
      <c r="L27" s="240"/>
      <c r="M27" s="241"/>
      <c r="N27" s="60"/>
      <c r="O27" s="69" t="s">
        <v>58</v>
      </c>
      <c r="P27" s="231" t="s">
        <v>59</v>
      </c>
      <c r="Q27" s="232"/>
      <c r="R27" s="232"/>
      <c r="S27" s="233"/>
      <c r="T27" s="60"/>
      <c r="U27" s="61"/>
      <c r="V27" s="61"/>
      <c r="W27" s="61"/>
      <c r="X27" s="62"/>
      <c r="Y27" s="62"/>
      <c r="Z27" s="62"/>
      <c r="AA27" s="39"/>
    </row>
    <row r="28" spans="1:27" ht="29" thickBot="1" x14ac:dyDescent="0.7">
      <c r="A28" s="43"/>
      <c r="B28" s="171" t="s">
        <v>35</v>
      </c>
      <c r="C28" s="66" t="s">
        <v>43</v>
      </c>
      <c r="D28" s="67"/>
      <c r="E28" s="226" t="s">
        <v>44</v>
      </c>
      <c r="F28" s="227"/>
      <c r="G28" s="228"/>
      <c r="H28" s="60"/>
      <c r="I28" s="229">
        <v>4</v>
      </c>
      <c r="J28" s="230"/>
      <c r="K28" s="231" t="s">
        <v>49</v>
      </c>
      <c r="L28" s="232"/>
      <c r="M28" s="233"/>
      <c r="N28" s="60"/>
      <c r="O28" s="60"/>
      <c r="P28" s="60"/>
      <c r="Q28" s="60"/>
      <c r="R28" s="60"/>
      <c r="S28" s="60"/>
      <c r="T28" s="60"/>
      <c r="U28" s="61"/>
      <c r="V28" s="61"/>
      <c r="W28" s="61"/>
      <c r="X28" s="62"/>
      <c r="Y28" s="62"/>
      <c r="Z28" s="62"/>
      <c r="AA28" s="39"/>
    </row>
    <row r="29" spans="1:27" ht="29" thickBot="1" x14ac:dyDescent="0.7">
      <c r="A29" s="43"/>
      <c r="B29" s="171" t="s">
        <v>36</v>
      </c>
      <c r="C29" s="70" t="s">
        <v>45</v>
      </c>
      <c r="D29" s="71"/>
      <c r="E29" s="234" t="s">
        <v>46</v>
      </c>
      <c r="F29" s="235"/>
      <c r="G29" s="236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61"/>
      <c r="W29" s="61"/>
      <c r="X29" s="62"/>
      <c r="Y29" s="62"/>
      <c r="Z29" s="62"/>
      <c r="AA29" s="39"/>
    </row>
    <row r="30" spans="1:27" ht="28.5" x14ac:dyDescent="0.65">
      <c r="A30" s="43"/>
      <c r="B30" s="219" t="s">
        <v>37</v>
      </c>
      <c r="C30" s="21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61"/>
      <c r="W30" s="61"/>
      <c r="X30" s="62"/>
      <c r="Y30" s="62"/>
      <c r="Z30" s="62"/>
      <c r="AA30" s="39"/>
    </row>
    <row r="31" spans="1:27" ht="28.5" x14ac:dyDescent="0.65">
      <c r="A31" s="43"/>
      <c r="B31" s="72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  <c r="V31" s="61"/>
      <c r="W31" s="61"/>
      <c r="X31" s="62"/>
      <c r="Y31" s="62"/>
      <c r="Z31" s="62"/>
      <c r="AA31" s="39"/>
    </row>
    <row r="32" spans="1:27" ht="28.5" x14ac:dyDescent="0.65">
      <c r="A32" s="43"/>
      <c r="B32" s="60"/>
      <c r="C32" s="60"/>
      <c r="D32" s="60"/>
      <c r="E32" s="60"/>
      <c r="F32" s="60"/>
      <c r="G32" s="60"/>
      <c r="H32" s="60"/>
      <c r="I32" s="73"/>
      <c r="J32" s="73"/>
      <c r="K32" s="73"/>
      <c r="L32" s="73"/>
      <c r="M32" s="73"/>
      <c r="N32" s="73"/>
      <c r="O32" s="73"/>
      <c r="P32" s="73"/>
      <c r="Q32" s="60"/>
      <c r="R32" s="60"/>
      <c r="S32" s="60"/>
      <c r="T32" s="60"/>
      <c r="U32" s="74"/>
      <c r="V32" s="75"/>
      <c r="W32" s="61"/>
      <c r="X32" s="62"/>
      <c r="Y32" s="62"/>
      <c r="Z32" s="62"/>
      <c r="AA32" s="39"/>
    </row>
    <row r="33" spans="1:27" ht="28.5" x14ac:dyDescent="0.65">
      <c r="A33" s="43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1"/>
      <c r="V33" s="61"/>
      <c r="W33" s="61"/>
      <c r="X33" s="62"/>
      <c r="Y33" s="62"/>
      <c r="Z33" s="62"/>
      <c r="AA33" s="39"/>
    </row>
    <row r="34" spans="1:27" ht="28.5" x14ac:dyDescent="0.65">
      <c r="A34" s="42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62"/>
      <c r="Z34" s="62"/>
      <c r="AA34" s="39"/>
    </row>
    <row r="35" spans="1:27" ht="28.5" x14ac:dyDescent="0.65">
      <c r="A35" s="42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  <c r="Y35" s="62"/>
      <c r="Z35" s="62"/>
      <c r="AA35" s="39"/>
    </row>
    <row r="36" spans="1:27" ht="28.5" x14ac:dyDescent="0.65">
      <c r="A36" s="42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2"/>
      <c r="Y36" s="62"/>
      <c r="Z36" s="62"/>
      <c r="AA36" s="39"/>
    </row>
    <row r="37" spans="1:27" ht="28.5" x14ac:dyDescent="0.65">
      <c r="A37" s="42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2"/>
      <c r="Y37" s="62"/>
      <c r="Z37" s="62"/>
      <c r="AA37" s="39"/>
    </row>
    <row r="38" spans="1:27" ht="28.5" x14ac:dyDescent="0.65">
      <c r="A38" s="42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2"/>
      <c r="Y38" s="62"/>
      <c r="Z38" s="62"/>
      <c r="AA38" s="39"/>
    </row>
    <row r="39" spans="1:27" ht="21" x14ac:dyDescent="0.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7" ht="21" x14ac:dyDescent="0.5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7" ht="21" x14ac:dyDescent="0.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7" ht="21" x14ac:dyDescent="0.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7" ht="21" x14ac:dyDescent="0.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7" ht="21" x14ac:dyDescent="0.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7" ht="21" x14ac:dyDescent="0.5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7" ht="21" x14ac:dyDescent="0.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7" ht="21" x14ac:dyDescent="0.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7" ht="21" x14ac:dyDescent="0.5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2:26" ht="21" x14ac:dyDescent="0.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2:26" ht="21" x14ac:dyDescent="0.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2:26" ht="21" x14ac:dyDescent="0.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2:26" ht="21" x14ac:dyDescent="0.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2:26" ht="21" x14ac:dyDescent="0.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2:26" ht="21" x14ac:dyDescent="0.5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2:26" ht="21" x14ac:dyDescent="0.5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2:26" ht="21" x14ac:dyDescent="0.5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2:26" ht="21" x14ac:dyDescent="0.5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2:26" ht="21" x14ac:dyDescent="0.5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2:26" ht="21" x14ac:dyDescent="0.5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2:26" ht="21" x14ac:dyDescent="0.5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2:26" ht="21" x14ac:dyDescent="0.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2:26" ht="21" x14ac:dyDescent="0.5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2:26" ht="21" x14ac:dyDescent="0.5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2:26" ht="21" x14ac:dyDescent="0.5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2:26" ht="21" x14ac:dyDescent="0.5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2:26" ht="21" x14ac:dyDescent="0.5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2:26" ht="21" x14ac:dyDescent="0.5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2:26" ht="21" x14ac:dyDescent="0.5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2:26" ht="21" x14ac:dyDescent="0.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2:26" ht="21" x14ac:dyDescent="0.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2:26" ht="21" x14ac:dyDescent="0.5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2:26" ht="21" x14ac:dyDescent="0.5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2:26" ht="21" x14ac:dyDescent="0.5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2:26" ht="21" x14ac:dyDescent="0.5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2:26" ht="21" x14ac:dyDescent="0.5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2:26" ht="21" x14ac:dyDescent="0.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2:26" ht="21" x14ac:dyDescent="0.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2:26" ht="21" x14ac:dyDescent="0.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2:26" ht="21" x14ac:dyDescent="0.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2:26" ht="21" x14ac:dyDescent="0.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2:26" ht="21" x14ac:dyDescent="0.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2:26" ht="21" x14ac:dyDescent="0.5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2:26" ht="21" x14ac:dyDescent="0.5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2:26" ht="21" x14ac:dyDescent="0.5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2:26" ht="21" x14ac:dyDescent="0.5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2:26" ht="21" x14ac:dyDescent="0.5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2:26" ht="21" x14ac:dyDescent="0.5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2:26" ht="21" x14ac:dyDescent="0.5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2:26" ht="21" x14ac:dyDescent="0.5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2:26" ht="21" x14ac:dyDescent="0.5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2:26" ht="21" x14ac:dyDescent="0.5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2:26" ht="21" x14ac:dyDescent="0.5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2:26" ht="21" x14ac:dyDescent="0.5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2:26" ht="21" x14ac:dyDescent="0.5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2:26" ht="21" x14ac:dyDescent="0.5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2:26" ht="21" x14ac:dyDescent="0.5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2:26" ht="21" x14ac:dyDescent="0.5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2:26" ht="21" x14ac:dyDescent="0.5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2:26" ht="21" x14ac:dyDescent="0.5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2:26" ht="21" x14ac:dyDescent="0.5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2:26" ht="21" x14ac:dyDescent="0.5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2:26" ht="21" x14ac:dyDescent="0.5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2:26" ht="21" x14ac:dyDescent="0.5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2:26" ht="21" x14ac:dyDescent="0.5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2:26" ht="21" x14ac:dyDescent="0.5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2:26" ht="21" x14ac:dyDescent="0.5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2:26" ht="21" x14ac:dyDescent="0.5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2:26" ht="21" x14ac:dyDescent="0.5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2:26" ht="21" x14ac:dyDescent="0.5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2:26" ht="21" x14ac:dyDescent="0.5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2:26" ht="21" x14ac:dyDescent="0.5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2:26" ht="21" x14ac:dyDescent="0.5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2:26" ht="21" x14ac:dyDescent="0.5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2:26" ht="21" x14ac:dyDescent="0.5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2:26" ht="21" x14ac:dyDescent="0.5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2:26" ht="21" x14ac:dyDescent="0.5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2:26" ht="21" x14ac:dyDescent="0.5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2:26" ht="21" x14ac:dyDescent="0.5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2:26" ht="21" x14ac:dyDescent="0.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2:26" ht="21" x14ac:dyDescent="0.5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2:26" ht="21" x14ac:dyDescent="0.5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2:26" ht="21" x14ac:dyDescent="0.5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2:26" ht="21" x14ac:dyDescent="0.5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2:26" ht="21" x14ac:dyDescent="0.5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2:26" ht="21" x14ac:dyDescent="0.5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2:26" ht="21" x14ac:dyDescent="0.5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2:26" ht="21" x14ac:dyDescent="0.5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2:26" ht="21" x14ac:dyDescent="0.5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2:26" ht="21" x14ac:dyDescent="0.5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2:26" ht="21" x14ac:dyDescent="0.5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2:26" ht="21" x14ac:dyDescent="0.5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2:26" ht="21" x14ac:dyDescent="0.5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2:26" ht="21" x14ac:dyDescent="0.5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2:26" ht="21" x14ac:dyDescent="0.5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2:26" ht="21" x14ac:dyDescent="0.5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2:26" ht="21" x14ac:dyDescent="0.5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2:26" ht="21" x14ac:dyDescent="0.5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2:26" ht="21" x14ac:dyDescent="0.5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2:26" ht="21" x14ac:dyDescent="0.5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2:26" ht="21" x14ac:dyDescent="0.5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2:26" ht="21" x14ac:dyDescent="0.5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2:26" ht="21" x14ac:dyDescent="0.5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2:26" ht="21" x14ac:dyDescent="0.5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2:26" ht="21" x14ac:dyDescent="0.5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2:26" ht="21" x14ac:dyDescent="0.5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2:26" ht="21" x14ac:dyDescent="0.5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2:26" ht="21" x14ac:dyDescent="0.5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2:26" ht="21" x14ac:dyDescent="0.5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2:26" ht="21" x14ac:dyDescent="0.5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2:26" ht="21" x14ac:dyDescent="0.5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2:26" ht="21" x14ac:dyDescent="0.5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2:26" ht="21" x14ac:dyDescent="0.5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2:26" ht="21" x14ac:dyDescent="0.5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2:26" ht="21" x14ac:dyDescent="0.5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2:26" ht="21" x14ac:dyDescent="0.5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2:26" ht="21" x14ac:dyDescent="0.5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2:26" ht="21" x14ac:dyDescent="0.5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2:26" ht="21" x14ac:dyDescent="0.5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2:26" ht="21" x14ac:dyDescent="0.5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2:26" ht="21" x14ac:dyDescent="0.5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2:26" ht="21" x14ac:dyDescent="0.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2:26" ht="21" x14ac:dyDescent="0.5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2:26" ht="21" x14ac:dyDescent="0.5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2:26" ht="21" x14ac:dyDescent="0.5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2:26" ht="21" x14ac:dyDescent="0.5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2:26" ht="21" x14ac:dyDescent="0.5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2:26" ht="21" x14ac:dyDescent="0.5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2:26" ht="21" x14ac:dyDescent="0.5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2:26" ht="21" x14ac:dyDescent="0.5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2:26" ht="21" x14ac:dyDescent="0.5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2:26" ht="21" x14ac:dyDescent="0.5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2:26" ht="21" x14ac:dyDescent="0.5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2:26" ht="21" x14ac:dyDescent="0.5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2:26" ht="21" x14ac:dyDescent="0.5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2:26" ht="21" x14ac:dyDescent="0.5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2:26" ht="21" x14ac:dyDescent="0.5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2:26" ht="21" x14ac:dyDescent="0.5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2:26" ht="21" x14ac:dyDescent="0.5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2:26" ht="21" x14ac:dyDescent="0.5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2:26" ht="21" x14ac:dyDescent="0.5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2:26" ht="21" x14ac:dyDescent="0.5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2:26" ht="21" x14ac:dyDescent="0.5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2:26" ht="21" x14ac:dyDescent="0.5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2:26" ht="21" x14ac:dyDescent="0.5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2:26" ht="21" x14ac:dyDescent="0.5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2:26" ht="21" x14ac:dyDescent="0.5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2:26" ht="21" x14ac:dyDescent="0.5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2:26" ht="21" x14ac:dyDescent="0.5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2:26" ht="21" x14ac:dyDescent="0.5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2:26" ht="21" x14ac:dyDescent="0.5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2:26" ht="21" x14ac:dyDescent="0.5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2:26" ht="21" x14ac:dyDescent="0.5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2:26" ht="21" x14ac:dyDescent="0.5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2:26" ht="21" x14ac:dyDescent="0.5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2:26" ht="21" x14ac:dyDescent="0.5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2:26" ht="21" x14ac:dyDescent="0.5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2:26" ht="21" x14ac:dyDescent="0.5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2:26" ht="21" x14ac:dyDescent="0.5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2:26" ht="21" x14ac:dyDescent="0.5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2:26" ht="21" x14ac:dyDescent="0.5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2:26" ht="21" x14ac:dyDescent="0.5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2:26" ht="21" x14ac:dyDescent="0.5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2:26" ht="21" x14ac:dyDescent="0.5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2:26" ht="21" x14ac:dyDescent="0.5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2:26" ht="21" x14ac:dyDescent="0.5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2:26" ht="21" x14ac:dyDescent="0.5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2:26" ht="21" x14ac:dyDescent="0.5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2:26" ht="21" x14ac:dyDescent="0.5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2:26" ht="21" x14ac:dyDescent="0.5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2:26" ht="21" x14ac:dyDescent="0.5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2:26" ht="21" x14ac:dyDescent="0.5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2:26" ht="21" x14ac:dyDescent="0.5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2:26" ht="21" x14ac:dyDescent="0.5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2:26" ht="21" x14ac:dyDescent="0.5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2:26" ht="21" x14ac:dyDescent="0.5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2:26" ht="21" x14ac:dyDescent="0.5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2:26" ht="21" x14ac:dyDescent="0.5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2:26" ht="21" x14ac:dyDescent="0.5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2:26" ht="21" x14ac:dyDescent="0.5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2:26" ht="21" x14ac:dyDescent="0.5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2:26" ht="21" x14ac:dyDescent="0.5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2:26" ht="21" x14ac:dyDescent="0.5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2:26" ht="21" x14ac:dyDescent="0.5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2:26" ht="21" x14ac:dyDescent="0.5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2:26" ht="21" x14ac:dyDescent="0.5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2:26" ht="21" x14ac:dyDescent="0.5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2:26" ht="21" x14ac:dyDescent="0.5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2:26" ht="21" x14ac:dyDescent="0.5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2:26" ht="21" x14ac:dyDescent="0.5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2:26" ht="21" x14ac:dyDescent="0.5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2:26" ht="21" x14ac:dyDescent="0.5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2:26" ht="21" x14ac:dyDescent="0.5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2:26" ht="21" x14ac:dyDescent="0.5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2:26" ht="21" x14ac:dyDescent="0.5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2:26" ht="21" x14ac:dyDescent="0.5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2:26" ht="21" x14ac:dyDescent="0.5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2:26" ht="21" x14ac:dyDescent="0.5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2:26" ht="21" x14ac:dyDescent="0.5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2:26" ht="21" x14ac:dyDescent="0.5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2:26" ht="21" x14ac:dyDescent="0.5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2:26" ht="21" x14ac:dyDescent="0.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2:26" ht="21" x14ac:dyDescent="0.5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2:26" ht="21" x14ac:dyDescent="0.5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2:26" ht="21" x14ac:dyDescent="0.5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2:26" ht="21" x14ac:dyDescent="0.5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2:26" ht="21" x14ac:dyDescent="0.5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2:26" ht="21" x14ac:dyDescent="0.5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2:26" ht="21" x14ac:dyDescent="0.5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2:26" ht="21" x14ac:dyDescent="0.5"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2:26" ht="21" x14ac:dyDescent="0.5"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2:26" ht="21" x14ac:dyDescent="0.5"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2:26" ht="21" x14ac:dyDescent="0.5"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2:26" ht="21" x14ac:dyDescent="0.5"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2:26" ht="21" x14ac:dyDescent="0.5"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2:26" ht="21" x14ac:dyDescent="0.5"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2:26" ht="21" x14ac:dyDescent="0.5"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2:26" ht="21" x14ac:dyDescent="0.5"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2:26" ht="21" x14ac:dyDescent="0.5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2:26" ht="21" x14ac:dyDescent="0.5"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2:26" ht="21" x14ac:dyDescent="0.5"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2:26" ht="21" x14ac:dyDescent="0.5"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2:26" ht="21" x14ac:dyDescent="0.5"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2:26" ht="21" x14ac:dyDescent="0.5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2:26" ht="21" x14ac:dyDescent="0.5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2:26" ht="21" x14ac:dyDescent="0.5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2:26" ht="21" x14ac:dyDescent="0.5"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2:26" ht="21" x14ac:dyDescent="0.5"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2:26" ht="21" x14ac:dyDescent="0.5"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2:26" ht="21" x14ac:dyDescent="0.5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2:26" ht="21" x14ac:dyDescent="0.5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2:26" ht="21" x14ac:dyDescent="0.5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2:26" ht="21" x14ac:dyDescent="0.5"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2:26" ht="21" x14ac:dyDescent="0.5"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2:26" ht="21" x14ac:dyDescent="0.5"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</sheetData>
  <mergeCells count="49">
    <mergeCell ref="P27:S27"/>
    <mergeCell ref="E28:G28"/>
    <mergeCell ref="I28:J28"/>
    <mergeCell ref="K28:M28"/>
    <mergeCell ref="E25:G25"/>
    <mergeCell ref="I25:J25"/>
    <mergeCell ref="K25:M25"/>
    <mergeCell ref="P25:S25"/>
    <mergeCell ref="E26:G26"/>
    <mergeCell ref="I26:J26"/>
    <mergeCell ref="K26:M26"/>
    <mergeCell ref="P26:S26"/>
    <mergeCell ref="E29:G29"/>
    <mergeCell ref="B30:C30"/>
    <mergeCell ref="E27:G27"/>
    <mergeCell ref="I27:J27"/>
    <mergeCell ref="K27:M27"/>
    <mergeCell ref="O24:S24"/>
    <mergeCell ref="A17:A18"/>
    <mergeCell ref="B17:B18"/>
    <mergeCell ref="C17:C18"/>
    <mergeCell ref="D17:D18"/>
    <mergeCell ref="E17:E18"/>
    <mergeCell ref="B21:E21"/>
    <mergeCell ref="C22:E22"/>
    <mergeCell ref="C24:G24"/>
    <mergeCell ref="I24:J24"/>
    <mergeCell ref="K24:M24"/>
    <mergeCell ref="Q17:Q18"/>
    <mergeCell ref="F17:F18"/>
    <mergeCell ref="U14:V14"/>
    <mergeCell ref="A15:A16"/>
    <mergeCell ref="B15:B16"/>
    <mergeCell ref="C15:C16"/>
    <mergeCell ref="D15:D16"/>
    <mergeCell ref="E15:E16"/>
    <mergeCell ref="F15:F16"/>
    <mergeCell ref="H15:H16"/>
    <mergeCell ref="L11:P11"/>
    <mergeCell ref="A14:F14"/>
    <mergeCell ref="G14:G16"/>
    <mergeCell ref="H14:K14"/>
    <mergeCell ref="L14:N14"/>
    <mergeCell ref="O14:T14"/>
    <mergeCell ref="C5:H5"/>
    <mergeCell ref="C6:H6"/>
    <mergeCell ref="C7:H7"/>
    <mergeCell ref="C8:H8"/>
    <mergeCell ref="C9:H9"/>
  </mergeCells>
  <pageMargins left="0.70866141732283472" right="0.70866141732283472" top="0.74803149606299213" bottom="0.74803149606299213" header="0.31496062992125984" footer="0.31496062992125984"/>
  <pageSetup paperSize="9" scale="25" fitToWidth="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46"/>
  <sheetViews>
    <sheetView topLeftCell="K1" zoomScale="55" zoomScaleNormal="55" workbookViewId="0">
      <selection activeCell="Q18" sqref="Q18"/>
    </sheetView>
  </sheetViews>
  <sheetFormatPr baseColWidth="10" defaultColWidth="9.1796875" defaultRowHeight="14.5" x14ac:dyDescent="0.35"/>
  <cols>
    <col min="1" max="1" width="6.453125" customWidth="1"/>
    <col min="2" max="2" width="50.453125" customWidth="1"/>
    <col min="3" max="3" width="20.453125" customWidth="1"/>
    <col min="4" max="4" width="22.453125" customWidth="1"/>
    <col min="5" max="5" width="17.54296875" customWidth="1"/>
    <col min="6" max="6" width="29.6328125" customWidth="1"/>
    <col min="7" max="7" width="19.453125" customWidth="1"/>
    <col min="8" max="8" width="32.81640625" bestFit="1" customWidth="1"/>
    <col min="9" max="10" width="30" bestFit="1" customWidth="1"/>
    <col min="11" max="11" width="36" bestFit="1" customWidth="1"/>
    <col min="12" max="12" width="35" bestFit="1" customWidth="1"/>
    <col min="13" max="13" width="33.453125" bestFit="1" customWidth="1"/>
    <col min="14" max="15" width="34.453125" bestFit="1" customWidth="1"/>
    <col min="16" max="16" width="35.453125" bestFit="1" customWidth="1"/>
    <col min="17" max="17" width="24.90625" customWidth="1"/>
    <col min="18" max="18" width="32.54296875" customWidth="1"/>
    <col min="19" max="19" width="34.1796875" bestFit="1" customWidth="1"/>
    <col min="20" max="20" width="34.453125" bestFit="1" customWidth="1"/>
    <col min="21" max="21" width="33.81640625" customWidth="1"/>
    <col min="22" max="22" width="30" bestFit="1" customWidth="1"/>
    <col min="23" max="23" width="36" bestFit="1" customWidth="1"/>
    <col min="24" max="255" width="11.453125" customWidth="1"/>
  </cols>
  <sheetData>
    <row r="1" spans="1:23" ht="11.15" customHeight="1" x14ac:dyDescent="0.35"/>
    <row r="2" spans="1:23" hidden="1" x14ac:dyDescent="0.35"/>
    <row r="3" spans="1:23" ht="36.65" customHeight="1" x14ac:dyDescent="0.35">
      <c r="B3" s="140">
        <v>2</v>
      </c>
    </row>
    <row r="4" spans="1:23" ht="23.5" x14ac:dyDescent="0.55000000000000004">
      <c r="B4" s="3" t="s">
        <v>116</v>
      </c>
      <c r="C4" s="1"/>
      <c r="D4" s="1"/>
      <c r="E4" s="1"/>
      <c r="F4" s="1"/>
      <c r="I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3.5" x14ac:dyDescent="0.55000000000000004">
      <c r="B5" s="2"/>
      <c r="C5" s="1"/>
      <c r="D5" s="1"/>
      <c r="E5" s="1"/>
      <c r="F5" s="1"/>
      <c r="I5" s="1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0" customHeight="1" x14ac:dyDescent="0.45">
      <c r="A6" s="28"/>
      <c r="B6" s="33" t="s">
        <v>25</v>
      </c>
      <c r="C6" s="211"/>
      <c r="D6" s="211"/>
      <c r="E6" s="211"/>
      <c r="F6" s="211"/>
      <c r="G6" s="211"/>
      <c r="H6" s="212"/>
      <c r="I6" s="29"/>
      <c r="J6" s="28"/>
      <c r="K6" s="28"/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26.25" customHeight="1" x14ac:dyDescent="0.55000000000000004">
      <c r="A7" s="28"/>
      <c r="B7" s="33" t="s">
        <v>26</v>
      </c>
      <c r="C7" s="213"/>
      <c r="D7" s="213"/>
      <c r="E7" s="213"/>
      <c r="F7" s="213"/>
      <c r="G7" s="213"/>
      <c r="H7" s="214"/>
      <c r="I7" s="29"/>
      <c r="J7" s="28"/>
      <c r="K7" s="28"/>
      <c r="L7" s="28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5.5" customHeight="1" x14ac:dyDescent="0.4">
      <c r="A8" s="28"/>
      <c r="B8" s="33" t="s">
        <v>27</v>
      </c>
      <c r="C8" s="215"/>
      <c r="D8" s="215"/>
      <c r="E8" s="215"/>
      <c r="F8" s="215"/>
      <c r="G8" s="215"/>
      <c r="H8" s="216"/>
      <c r="I8" s="29"/>
      <c r="J8" s="28"/>
      <c r="K8" s="28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ht="31.5" customHeight="1" x14ac:dyDescent="0.4">
      <c r="A9" s="28"/>
      <c r="B9" s="33" t="s">
        <v>28</v>
      </c>
      <c r="C9" s="215"/>
      <c r="D9" s="215"/>
      <c r="E9" s="215"/>
      <c r="F9" s="215"/>
      <c r="G9" s="215"/>
      <c r="H9" s="216"/>
      <c r="I9" s="29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29.25" customHeight="1" x14ac:dyDescent="0.55000000000000004">
      <c r="A10" s="28"/>
      <c r="B10" s="33" t="s">
        <v>29</v>
      </c>
      <c r="C10" s="213"/>
      <c r="D10" s="213"/>
      <c r="E10" s="213"/>
      <c r="F10" s="213"/>
      <c r="G10" s="213"/>
      <c r="H10" s="214"/>
      <c r="I10" s="29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5.15" customHeight="1" x14ac:dyDescent="0.35">
      <c r="A11" s="30"/>
      <c r="B11" s="31"/>
      <c r="C11" s="31"/>
      <c r="D11" s="31"/>
      <c r="E11" s="31"/>
      <c r="F11" s="31"/>
      <c r="G11" s="31"/>
      <c r="H11" s="31"/>
      <c r="I11" s="32"/>
      <c r="J11" s="30"/>
      <c r="K11" s="30"/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9.5" customHeight="1" x14ac:dyDescent="0.35">
      <c r="A12" s="34"/>
      <c r="B12" s="34"/>
      <c r="C12" s="265" t="s">
        <v>144</v>
      </c>
      <c r="D12" s="265"/>
      <c r="E12" s="265"/>
      <c r="F12" s="265"/>
      <c r="G12" s="265"/>
      <c r="H12" s="265"/>
      <c r="I12" s="265"/>
      <c r="J12" s="150"/>
      <c r="K12" s="150"/>
      <c r="L12" s="150"/>
      <c r="M12" s="150"/>
      <c r="N12" s="150"/>
      <c r="O12" s="150"/>
      <c r="P12" s="35"/>
      <c r="Q12" s="34"/>
      <c r="R12" s="34"/>
      <c r="S12" s="34"/>
      <c r="T12" s="34"/>
      <c r="U12" s="34"/>
      <c r="V12" s="34"/>
      <c r="W12" s="34"/>
    </row>
    <row r="13" spans="1:23" ht="17.5" x14ac:dyDescent="0.35">
      <c r="A13" s="34"/>
      <c r="B13" s="34"/>
      <c r="D13" s="34"/>
      <c r="E13" s="34"/>
      <c r="F13" s="34"/>
      <c r="G13" s="34"/>
      <c r="H13" s="34"/>
      <c r="I13" s="34"/>
      <c r="J13" s="34"/>
      <c r="K13" s="34"/>
      <c r="L13" s="36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18" thickBot="1" x14ac:dyDescent="0.4">
      <c r="A14" s="34"/>
      <c r="B14" s="3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ht="20.5" thickBot="1" x14ac:dyDescent="0.4">
      <c r="A15" s="284" t="s">
        <v>17</v>
      </c>
      <c r="B15" s="285"/>
      <c r="C15" s="285"/>
      <c r="D15" s="285"/>
      <c r="E15" s="285"/>
      <c r="F15" s="286"/>
      <c r="G15" s="287" t="s">
        <v>20</v>
      </c>
      <c r="H15" s="290" t="s">
        <v>21</v>
      </c>
      <c r="I15" s="291"/>
      <c r="J15" s="291"/>
      <c r="K15" s="292"/>
      <c r="L15" s="290" t="s">
        <v>22</v>
      </c>
      <c r="M15" s="291"/>
      <c r="N15" s="292"/>
      <c r="O15" s="293" t="s">
        <v>0</v>
      </c>
      <c r="P15" s="294"/>
      <c r="Q15" s="294"/>
      <c r="R15" s="294"/>
      <c r="S15" s="294"/>
      <c r="T15" s="294"/>
      <c r="U15" s="295"/>
      <c r="V15" s="273" t="s">
        <v>72</v>
      </c>
      <c r="W15" s="274"/>
    </row>
    <row r="16" spans="1:23" ht="60" x14ac:dyDescent="0.35">
      <c r="A16" s="275" t="s">
        <v>15</v>
      </c>
      <c r="B16" s="277" t="s">
        <v>16</v>
      </c>
      <c r="C16" s="277" t="s">
        <v>121</v>
      </c>
      <c r="D16" s="277" t="s">
        <v>53</v>
      </c>
      <c r="E16" s="277" t="s">
        <v>8</v>
      </c>
      <c r="F16" s="279" t="s">
        <v>24</v>
      </c>
      <c r="G16" s="288"/>
      <c r="H16" s="281" t="s">
        <v>9</v>
      </c>
      <c r="I16" s="76" t="s">
        <v>23</v>
      </c>
      <c r="J16" s="76" t="s">
        <v>10</v>
      </c>
      <c r="K16" s="77" t="s">
        <v>14</v>
      </c>
      <c r="L16" s="78" t="s">
        <v>75</v>
      </c>
      <c r="M16" s="76" t="s">
        <v>74</v>
      </c>
      <c r="N16" s="79" t="s">
        <v>71</v>
      </c>
      <c r="O16" s="80" t="s">
        <v>105</v>
      </c>
      <c r="P16" s="177" t="s">
        <v>106</v>
      </c>
      <c r="Q16" s="283" t="s">
        <v>60</v>
      </c>
      <c r="R16" s="177" t="s">
        <v>68</v>
      </c>
      <c r="S16" s="177" t="s">
        <v>3</v>
      </c>
      <c r="T16" s="177" t="s">
        <v>73</v>
      </c>
      <c r="U16" s="82" t="s">
        <v>93</v>
      </c>
      <c r="V16" s="83" t="s">
        <v>5</v>
      </c>
      <c r="W16" s="296" t="s">
        <v>61</v>
      </c>
    </row>
    <row r="17" spans="1:23" ht="20.5" thickBot="1" x14ac:dyDescent="0.45">
      <c r="A17" s="276"/>
      <c r="B17" s="278"/>
      <c r="C17" s="278"/>
      <c r="D17" s="278"/>
      <c r="E17" s="278"/>
      <c r="F17" s="280"/>
      <c r="G17" s="289"/>
      <c r="H17" s="282"/>
      <c r="I17" s="85" t="s">
        <v>63</v>
      </c>
      <c r="J17" s="85" t="s">
        <v>66</v>
      </c>
      <c r="K17" s="86" t="s">
        <v>64</v>
      </c>
      <c r="L17" s="87" t="s">
        <v>65</v>
      </c>
      <c r="M17" s="88" t="s">
        <v>63</v>
      </c>
      <c r="N17" s="89" t="s">
        <v>65</v>
      </c>
      <c r="O17" s="87" t="s">
        <v>69</v>
      </c>
      <c r="P17" s="90" t="s">
        <v>63</v>
      </c>
      <c r="Q17" s="283"/>
      <c r="R17" s="88" t="s">
        <v>69</v>
      </c>
      <c r="S17" s="91" t="s">
        <v>92</v>
      </c>
      <c r="T17" s="91" t="s">
        <v>66</v>
      </c>
      <c r="U17" s="92" t="s">
        <v>91</v>
      </c>
      <c r="V17" s="176"/>
      <c r="W17" s="297"/>
    </row>
    <row r="18" spans="1:23" s="14" customFormat="1" ht="20" x14ac:dyDescent="0.4">
      <c r="A18" s="382">
        <v>1</v>
      </c>
      <c r="B18" s="259" t="s">
        <v>145</v>
      </c>
      <c r="C18" s="261">
        <v>1</v>
      </c>
      <c r="D18" s="263" t="s">
        <v>54</v>
      </c>
      <c r="E18" s="263">
        <v>0</v>
      </c>
      <c r="F18" s="272" t="s">
        <v>149</v>
      </c>
      <c r="G18" s="138" t="s">
        <v>18</v>
      </c>
      <c r="H18" s="147">
        <v>45446</v>
      </c>
      <c r="I18" s="136">
        <f>H18+14</f>
        <v>45460</v>
      </c>
      <c r="J18" s="136">
        <f>I18+4</f>
        <v>45464</v>
      </c>
      <c r="K18" s="136">
        <f>J18+32</f>
        <v>45496</v>
      </c>
      <c r="L18" s="136">
        <f>K18+13</f>
        <v>45509</v>
      </c>
      <c r="M18" s="136">
        <f>L18+14</f>
        <v>45523</v>
      </c>
      <c r="N18" s="136">
        <f>M18+15</f>
        <v>45538</v>
      </c>
      <c r="O18" s="136">
        <f>N18+7</f>
        <v>45545</v>
      </c>
      <c r="P18" s="136">
        <f>O18+13</f>
        <v>45558</v>
      </c>
      <c r="Q18" s="179"/>
      <c r="R18" s="136">
        <f>P18+7</f>
        <v>45565</v>
      </c>
      <c r="S18" s="136">
        <f>R18+14</f>
        <v>45579</v>
      </c>
      <c r="T18" s="136">
        <f>S18+4</f>
        <v>45583</v>
      </c>
      <c r="U18" s="136">
        <f>T18+5</f>
        <v>45588</v>
      </c>
      <c r="V18" s="136"/>
      <c r="W18" s="136"/>
    </row>
    <row r="19" spans="1:23" s="14" customFormat="1" ht="20.5" thickBot="1" x14ac:dyDescent="0.45">
      <c r="A19" s="382"/>
      <c r="B19" s="260"/>
      <c r="C19" s="262"/>
      <c r="D19" s="264"/>
      <c r="E19" s="264"/>
      <c r="F19" s="272"/>
      <c r="G19" s="144" t="s">
        <v>19</v>
      </c>
      <c r="H19" s="149"/>
      <c r="I19" s="144"/>
      <c r="J19" s="54"/>
      <c r="K19" s="144"/>
      <c r="L19" s="144"/>
      <c r="M19" s="144"/>
      <c r="N19" s="144"/>
      <c r="O19" s="144"/>
      <c r="P19" s="144"/>
      <c r="Q19" s="179"/>
      <c r="R19" s="144"/>
      <c r="S19" s="144"/>
      <c r="T19" s="144"/>
      <c r="U19" s="144"/>
      <c r="V19" s="136"/>
      <c r="W19" s="136"/>
    </row>
    <row r="20" spans="1:23" s="14" customFormat="1" ht="20" hidden="1" customHeight="1" x14ac:dyDescent="0.4">
      <c r="A20" s="267">
        <v>2</v>
      </c>
      <c r="B20" s="173" t="s">
        <v>117</v>
      </c>
      <c r="C20" s="271">
        <v>1</v>
      </c>
      <c r="D20" s="266" t="s">
        <v>54</v>
      </c>
      <c r="E20" s="266">
        <v>0</v>
      </c>
      <c r="F20" s="269" t="s">
        <v>43</v>
      </c>
      <c r="G20" s="138" t="s">
        <v>18</v>
      </c>
      <c r="H20" s="147">
        <v>45414</v>
      </c>
      <c r="I20" s="136">
        <f>H20+14</f>
        <v>45428</v>
      </c>
      <c r="J20" s="136">
        <f>I20+4</f>
        <v>45432</v>
      </c>
      <c r="K20" s="136">
        <f>J20+32</f>
        <v>45464</v>
      </c>
      <c r="L20" s="136">
        <f>K20+13</f>
        <v>45477</v>
      </c>
      <c r="M20" s="136">
        <f>L20+13</f>
        <v>45490</v>
      </c>
      <c r="N20" s="136">
        <f>M20+15</f>
        <v>45505</v>
      </c>
      <c r="O20" s="136">
        <f>N20+7</f>
        <v>45512</v>
      </c>
      <c r="P20" s="136">
        <f>O20+13</f>
        <v>45525</v>
      </c>
      <c r="Q20" s="179"/>
      <c r="R20" s="136">
        <f>P20+7</f>
        <v>45532</v>
      </c>
      <c r="S20" s="136">
        <f>R20+12</f>
        <v>45544</v>
      </c>
      <c r="T20" s="136">
        <f>S20+4</f>
        <v>45548</v>
      </c>
      <c r="U20" s="136">
        <f>T20+5</f>
        <v>45553</v>
      </c>
      <c r="V20" s="136"/>
      <c r="W20" s="136"/>
    </row>
    <row r="21" spans="1:23" s="14" customFormat="1" ht="20" hidden="1" x14ac:dyDescent="0.4">
      <c r="A21" s="268"/>
      <c r="B21" s="174"/>
      <c r="C21" s="261"/>
      <c r="D21" s="263"/>
      <c r="E21" s="263"/>
      <c r="F21" s="270"/>
      <c r="G21" s="144" t="s">
        <v>19</v>
      </c>
      <c r="H21" s="149"/>
      <c r="I21" s="144"/>
      <c r="J21" s="54"/>
      <c r="K21" s="144"/>
      <c r="L21" s="144"/>
      <c r="M21" s="54"/>
      <c r="N21" s="144"/>
      <c r="O21" s="144"/>
      <c r="P21" s="144"/>
      <c r="Q21" s="180"/>
      <c r="R21" s="144"/>
      <c r="S21" s="144"/>
      <c r="T21" s="144"/>
      <c r="U21" s="144"/>
      <c r="V21" s="136"/>
      <c r="W21" s="136"/>
    </row>
    <row r="22" spans="1:23" s="14" customFormat="1" ht="21" hidden="1" customHeight="1" x14ac:dyDescent="0.4">
      <c r="A22" s="383">
        <v>3</v>
      </c>
      <c r="B22" s="259" t="s">
        <v>142</v>
      </c>
      <c r="C22" s="261">
        <v>1</v>
      </c>
      <c r="D22" s="263" t="s">
        <v>54</v>
      </c>
      <c r="E22" s="263">
        <v>1</v>
      </c>
      <c r="F22" s="272" t="s">
        <v>112</v>
      </c>
      <c r="G22" s="146" t="s">
        <v>18</v>
      </c>
      <c r="H22" s="147">
        <v>45432</v>
      </c>
      <c r="I22" s="147">
        <f>H22+14</f>
        <v>45446</v>
      </c>
      <c r="J22" s="136">
        <f>I22+7</f>
        <v>45453</v>
      </c>
      <c r="K22" s="136">
        <f>J22+30</f>
        <v>45483</v>
      </c>
      <c r="L22" s="136">
        <f>K22+15</f>
        <v>45498</v>
      </c>
      <c r="M22" s="136">
        <f>L22+13</f>
        <v>45511</v>
      </c>
      <c r="N22" s="136">
        <f>M22+15</f>
        <v>45526</v>
      </c>
      <c r="O22" s="136">
        <f>N22+7</f>
        <v>45533</v>
      </c>
      <c r="P22" s="136">
        <f>O22+13</f>
        <v>45546</v>
      </c>
      <c r="Q22" s="179"/>
      <c r="R22" s="136">
        <f>P22+7</f>
        <v>45553</v>
      </c>
      <c r="S22" s="136">
        <f>R22+13</f>
        <v>45566</v>
      </c>
      <c r="T22" s="136">
        <f>S22+7</f>
        <v>45573</v>
      </c>
      <c r="U22" s="136">
        <f>T22+6</f>
        <v>45579</v>
      </c>
      <c r="V22" s="136"/>
      <c r="W22" s="136"/>
    </row>
    <row r="23" spans="1:23" s="14" customFormat="1" ht="20" hidden="1" x14ac:dyDescent="0.4">
      <c r="A23" s="383"/>
      <c r="B23" s="260"/>
      <c r="C23" s="262"/>
      <c r="D23" s="264"/>
      <c r="E23" s="264"/>
      <c r="F23" s="272"/>
      <c r="G23" s="144" t="s">
        <v>19</v>
      </c>
      <c r="H23" s="54"/>
      <c r="I23" s="148"/>
      <c r="J23" s="54"/>
      <c r="K23" s="144"/>
      <c r="L23" s="54"/>
      <c r="M23" s="144"/>
      <c r="N23" s="144"/>
      <c r="O23" s="144"/>
      <c r="P23" s="144"/>
      <c r="Q23" s="136"/>
      <c r="R23" s="144"/>
      <c r="S23" s="144"/>
      <c r="T23" s="144"/>
      <c r="U23" s="144"/>
      <c r="V23" s="136"/>
      <c r="W23" s="136"/>
    </row>
    <row r="24" spans="1:23" s="14" customFormat="1" ht="21" hidden="1" customHeight="1" x14ac:dyDescent="0.4">
      <c r="A24" s="383">
        <v>4</v>
      </c>
      <c r="B24" s="259" t="s">
        <v>120</v>
      </c>
      <c r="C24" s="261">
        <v>1</v>
      </c>
      <c r="D24" s="263" t="s">
        <v>54</v>
      </c>
      <c r="E24" s="263">
        <v>1</v>
      </c>
      <c r="F24" s="272" t="s">
        <v>112</v>
      </c>
      <c r="G24" s="146" t="s">
        <v>18</v>
      </c>
      <c r="H24" s="147">
        <v>45033</v>
      </c>
      <c r="I24" s="147">
        <f>H24+14</f>
        <v>45047</v>
      </c>
      <c r="J24" s="136">
        <f>I24+7</f>
        <v>45054</v>
      </c>
      <c r="K24" s="136">
        <f>J24+30</f>
        <v>45084</v>
      </c>
      <c r="L24" s="136">
        <f>K24+15</f>
        <v>45099</v>
      </c>
      <c r="M24" s="136">
        <f>L24+13</f>
        <v>45112</v>
      </c>
      <c r="N24" s="136">
        <f>M24+15</f>
        <v>45127</v>
      </c>
      <c r="O24" s="136">
        <f>N24+7</f>
        <v>45134</v>
      </c>
      <c r="P24" s="136">
        <f>O24+13</f>
        <v>45147</v>
      </c>
      <c r="Q24" s="136"/>
      <c r="R24" s="136">
        <f>P24+7</f>
        <v>45154</v>
      </c>
      <c r="S24" s="136">
        <f>R24+13</f>
        <v>45167</v>
      </c>
      <c r="T24" s="136">
        <f>S24+7</f>
        <v>45174</v>
      </c>
      <c r="U24" s="136">
        <f>T24+6</f>
        <v>45180</v>
      </c>
      <c r="V24" s="136"/>
      <c r="W24" s="136"/>
    </row>
    <row r="25" spans="1:23" s="14" customFormat="1" ht="20.5" hidden="1" thickBot="1" x14ac:dyDescent="0.45">
      <c r="A25" s="383"/>
      <c r="B25" s="260"/>
      <c r="C25" s="262"/>
      <c r="D25" s="264"/>
      <c r="E25" s="264"/>
      <c r="F25" s="272"/>
      <c r="G25" s="144" t="s">
        <v>19</v>
      </c>
      <c r="H25" s="54"/>
      <c r="I25" s="148"/>
      <c r="J25" s="54"/>
      <c r="K25" s="144"/>
      <c r="L25" s="54"/>
      <c r="M25" s="144"/>
      <c r="N25" s="144"/>
      <c r="O25" s="144"/>
      <c r="P25" s="144"/>
      <c r="Q25" s="136"/>
      <c r="R25" s="144"/>
      <c r="S25" s="144"/>
      <c r="T25" s="144"/>
      <c r="U25" s="144"/>
      <c r="V25" s="136"/>
      <c r="W25" s="136"/>
    </row>
    <row r="26" spans="1:23" ht="20.5" thickBot="1" x14ac:dyDescent="0.45">
      <c r="A26" s="93"/>
      <c r="B26" s="94" t="s">
        <v>2</v>
      </c>
      <c r="C26" s="95"/>
      <c r="D26" s="96"/>
      <c r="E26" s="96"/>
      <c r="F26" s="97"/>
      <c r="G26" s="98"/>
      <c r="H26" s="99"/>
      <c r="I26" s="100"/>
      <c r="J26" s="100"/>
      <c r="K26" s="101"/>
      <c r="L26" s="102"/>
      <c r="M26" s="103"/>
      <c r="N26" s="104"/>
      <c r="O26" s="105"/>
      <c r="P26" s="105"/>
      <c r="Q26" s="103"/>
      <c r="R26" s="103"/>
      <c r="S26" s="103"/>
      <c r="T26" s="106"/>
      <c r="U26" s="107"/>
      <c r="V26" s="108"/>
      <c r="W26" s="109"/>
    </row>
    <row r="27" spans="1:23" ht="15" thickBot="1" x14ac:dyDescent="0.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5"/>
      <c r="Q27" s="9"/>
      <c r="R27" s="9"/>
      <c r="S27" s="9"/>
      <c r="T27" s="9"/>
      <c r="U27" s="9"/>
      <c r="V27" s="10"/>
      <c r="W27" s="10"/>
    </row>
    <row r="28" spans="1:23" ht="19" thickBot="1" x14ac:dyDescent="0.4">
      <c r="B28" s="301" t="s">
        <v>30</v>
      </c>
      <c r="C28" s="302"/>
      <c r="D28" s="302"/>
      <c r="E28" s="303"/>
    </row>
    <row r="29" spans="1:23" ht="19" thickBot="1" x14ac:dyDescent="0.4">
      <c r="B29" s="4" t="s">
        <v>70</v>
      </c>
      <c r="C29" s="223"/>
      <c r="D29" s="224"/>
      <c r="E29" s="225"/>
    </row>
    <row r="30" spans="1:23" ht="19" thickBot="1" x14ac:dyDescent="0.4">
      <c r="B30" s="5"/>
      <c r="C30" s="6"/>
      <c r="D30" s="6"/>
      <c r="E30" s="6"/>
    </row>
    <row r="31" spans="1:23" ht="21.5" thickBot="1" x14ac:dyDescent="0.4">
      <c r="B31" s="175" t="s">
        <v>31</v>
      </c>
      <c r="C31" s="304" t="s">
        <v>38</v>
      </c>
      <c r="D31" s="305"/>
      <c r="E31" s="305"/>
      <c r="F31" s="305"/>
      <c r="G31" s="306"/>
      <c r="I31" s="307" t="s">
        <v>47</v>
      </c>
      <c r="J31" s="308"/>
      <c r="K31" s="309" t="s">
        <v>48</v>
      </c>
      <c r="L31" s="310"/>
      <c r="M31" s="311"/>
      <c r="O31" s="298" t="s">
        <v>53</v>
      </c>
      <c r="P31" s="299"/>
      <c r="Q31" s="299"/>
      <c r="R31" s="299"/>
      <c r="S31" s="300"/>
    </row>
    <row r="32" spans="1:23" ht="21.5" thickBot="1" x14ac:dyDescent="0.4">
      <c r="B32" s="175" t="s">
        <v>32</v>
      </c>
      <c r="C32" s="21" t="s">
        <v>39</v>
      </c>
      <c r="D32" s="7"/>
      <c r="E32" s="336" t="s">
        <v>40</v>
      </c>
      <c r="F32" s="337"/>
      <c r="G32" s="338"/>
      <c r="I32" s="323">
        <v>1</v>
      </c>
      <c r="J32" s="324"/>
      <c r="K32" s="320" t="s">
        <v>50</v>
      </c>
      <c r="L32" s="321"/>
      <c r="M32" s="322"/>
      <c r="O32" s="25" t="s">
        <v>54</v>
      </c>
      <c r="P32" s="312" t="s">
        <v>55</v>
      </c>
      <c r="Q32" s="313"/>
      <c r="R32" s="313"/>
      <c r="S32" s="314"/>
    </row>
    <row r="33" spans="2:19" ht="21.5" thickBot="1" x14ac:dyDescent="0.4">
      <c r="B33" s="175" t="s">
        <v>33</v>
      </c>
      <c r="C33" s="22" t="s">
        <v>41</v>
      </c>
      <c r="D33" s="8"/>
      <c r="E33" s="315" t="s">
        <v>42</v>
      </c>
      <c r="F33" s="316"/>
      <c r="G33" s="317"/>
      <c r="I33" s="318">
        <v>2</v>
      </c>
      <c r="J33" s="319"/>
      <c r="K33" s="320" t="s">
        <v>51</v>
      </c>
      <c r="L33" s="321"/>
      <c r="M33" s="322"/>
      <c r="O33" s="26" t="s">
        <v>56</v>
      </c>
      <c r="P33" s="312" t="s">
        <v>57</v>
      </c>
      <c r="Q33" s="313"/>
      <c r="R33" s="313"/>
      <c r="S33" s="314"/>
    </row>
    <row r="34" spans="2:19" ht="21.75" customHeight="1" thickBot="1" x14ac:dyDescent="0.4">
      <c r="B34" s="175" t="s">
        <v>34</v>
      </c>
      <c r="C34" s="21" t="s">
        <v>113</v>
      </c>
      <c r="D34" s="7"/>
      <c r="E34" s="336" t="s">
        <v>115</v>
      </c>
      <c r="F34" s="337"/>
      <c r="G34" s="338"/>
      <c r="I34" s="318">
        <v>3</v>
      </c>
      <c r="J34" s="319"/>
      <c r="K34" s="320" t="s">
        <v>52</v>
      </c>
      <c r="L34" s="321"/>
      <c r="M34" s="322"/>
      <c r="O34" s="27" t="s">
        <v>58</v>
      </c>
      <c r="P34" s="325" t="s">
        <v>59</v>
      </c>
      <c r="Q34" s="326"/>
      <c r="R34" s="326"/>
      <c r="S34" s="327"/>
    </row>
    <row r="35" spans="2:19" ht="21.5" thickBot="1" x14ac:dyDescent="0.4">
      <c r="B35" s="175" t="s">
        <v>35</v>
      </c>
      <c r="C35" s="22" t="s">
        <v>43</v>
      </c>
      <c r="D35" s="8"/>
      <c r="E35" s="315" t="s">
        <v>44</v>
      </c>
      <c r="F35" s="316"/>
      <c r="G35" s="317"/>
      <c r="I35" s="328">
        <v>4</v>
      </c>
      <c r="J35" s="329"/>
      <c r="K35" s="330" t="s">
        <v>49</v>
      </c>
      <c r="L35" s="331"/>
      <c r="M35" s="332"/>
    </row>
    <row r="36" spans="2:19" ht="19" thickBot="1" x14ac:dyDescent="0.4">
      <c r="B36" s="175" t="s">
        <v>36</v>
      </c>
      <c r="C36" s="23" t="s">
        <v>45</v>
      </c>
      <c r="D36" s="24"/>
      <c r="E36" s="333" t="s">
        <v>46</v>
      </c>
      <c r="F36" s="334"/>
      <c r="G36" s="335"/>
    </row>
    <row r="37" spans="2:19" ht="18.5" x14ac:dyDescent="0.35">
      <c r="B37" s="339" t="s">
        <v>37</v>
      </c>
      <c r="C37" s="339"/>
    </row>
    <row r="46" spans="2:19" x14ac:dyDescent="0.35">
      <c r="C46" t="s">
        <v>122</v>
      </c>
    </row>
  </sheetData>
  <mergeCells count="67">
    <mergeCell ref="E36:G36"/>
    <mergeCell ref="B37:C37"/>
    <mergeCell ref="E34:G34"/>
    <mergeCell ref="I34:J34"/>
    <mergeCell ref="K34:M34"/>
    <mergeCell ref="P34:S34"/>
    <mergeCell ref="E35:G35"/>
    <mergeCell ref="I35:J35"/>
    <mergeCell ref="K35:M35"/>
    <mergeCell ref="E32:G32"/>
    <mergeCell ref="I32:J32"/>
    <mergeCell ref="K32:M32"/>
    <mergeCell ref="P32:S32"/>
    <mergeCell ref="E33:G33"/>
    <mergeCell ref="I33:J33"/>
    <mergeCell ref="K33:M33"/>
    <mergeCell ref="P33:S33"/>
    <mergeCell ref="E22:E23"/>
    <mergeCell ref="O31:S31"/>
    <mergeCell ref="A24:A25"/>
    <mergeCell ref="B24:B25"/>
    <mergeCell ref="C24:C25"/>
    <mergeCell ref="D24:D25"/>
    <mergeCell ref="E24:E25"/>
    <mergeCell ref="F24:F25"/>
    <mergeCell ref="B28:E28"/>
    <mergeCell ref="C29:E29"/>
    <mergeCell ref="C31:G31"/>
    <mergeCell ref="I31:J31"/>
    <mergeCell ref="K31:M31"/>
    <mergeCell ref="F22:F23"/>
    <mergeCell ref="A22:A23"/>
    <mergeCell ref="B22:B23"/>
    <mergeCell ref="F18:F19"/>
    <mergeCell ref="A20:A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C22:C23"/>
    <mergeCell ref="D22:D23"/>
    <mergeCell ref="V15:W15"/>
    <mergeCell ref="A16:A17"/>
    <mergeCell ref="B16:B17"/>
    <mergeCell ref="C16:C17"/>
    <mergeCell ref="D16:D17"/>
    <mergeCell ref="A15:F15"/>
    <mergeCell ref="G15:G17"/>
    <mergeCell ref="H15:K15"/>
    <mergeCell ref="L15:N15"/>
    <mergeCell ref="O15:U15"/>
    <mergeCell ref="E16:E17"/>
    <mergeCell ref="F16:F17"/>
    <mergeCell ref="H16:H17"/>
    <mergeCell ref="Q16:Q17"/>
    <mergeCell ref="W16:W17"/>
    <mergeCell ref="C12:I12"/>
    <mergeCell ref="C6:H6"/>
    <mergeCell ref="C7:H7"/>
    <mergeCell ref="C8:H8"/>
    <mergeCell ref="C9:H9"/>
    <mergeCell ref="C10:H10"/>
  </mergeCells>
  <pageMargins left="0.27559055118110237" right="0.15748031496062992" top="0.74803149606299213" bottom="0.74803149606299213" header="0.31496062992125984" footer="0.31496062992125984"/>
  <pageSetup paperSize="154" scale="60" fitToWidth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Fourniture Cotation</vt:lpstr>
      <vt:lpstr>Fournitures AO ME</vt:lpstr>
      <vt:lpstr>prestation AO</vt:lpstr>
      <vt:lpstr> Cotation pretation intelectuel</vt:lpstr>
      <vt:lpstr>Travaux AO ME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ADAZ 2</cp:lastModifiedBy>
  <cp:lastPrinted>2024-04-12T14:18:37Z</cp:lastPrinted>
  <dcterms:created xsi:type="dcterms:W3CDTF">2010-02-02T07:04:36Z</dcterms:created>
  <dcterms:modified xsi:type="dcterms:W3CDTF">2024-04-12T14:32:43Z</dcterms:modified>
</cp:coreProperties>
</file>