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60" windowHeight="7320" activeTab="3"/>
  </bookViews>
  <sheets>
    <sheet name="Fournitures" sheetId="1" r:id="rId1"/>
    <sheet name="Travaux" sheetId="2" r:id="rId2"/>
    <sheet name="Prest,Intel" sheetId="3" r:id="rId3"/>
    <sheet name="Prest,Couantes" sheetId="4" r:id="rId4"/>
  </sheets>
  <definedNames/>
  <calcPr fullCalcOnLoad="1"/>
</workbook>
</file>

<file path=xl/sharedStrings.xml><?xml version="1.0" encoding="utf-8"?>
<sst xmlns="http://schemas.openxmlformats.org/spreadsheetml/2006/main" count="272" uniqueCount="144">
  <si>
    <t>PLAN DE PASSATION DES MARCHES</t>
  </si>
  <si>
    <t>Autorité contractante :</t>
  </si>
  <si>
    <t>Exercice budgétaire:</t>
  </si>
  <si>
    <t>Ordonnateur:</t>
  </si>
  <si>
    <t>Journaux  de publication  de référence et site Internet:</t>
  </si>
  <si>
    <t>Autorité approbatrice:</t>
  </si>
  <si>
    <t>IDENTIFICATION DU PROJET / MARCHE</t>
  </si>
  <si>
    <t xml:space="preserve"> Prévisions et Réalisations</t>
  </si>
  <si>
    <t>Numéro</t>
  </si>
  <si>
    <t>Intitulé du Projet/Marché</t>
  </si>
  <si>
    <t>Montant Budget GNF</t>
  </si>
  <si>
    <t>Code Budget</t>
  </si>
  <si>
    <t xml:space="preserve">N° Appel d'Offres </t>
  </si>
  <si>
    <t>Méthodes de passation</t>
  </si>
  <si>
    <t xml:space="preserve">Publication  AAO   </t>
  </si>
  <si>
    <t>Date limite dépôt Offres/ouverture des plis</t>
  </si>
  <si>
    <t>Non Objection sur Rap. d'Evaluation</t>
  </si>
  <si>
    <t>Publication attribution/Notification provisoire</t>
  </si>
  <si>
    <t>Mise en forme du projet de contrat</t>
  </si>
  <si>
    <t>Non Objection sur le projet de contrat</t>
  </si>
  <si>
    <t>Montant du Contrat en GNF</t>
  </si>
  <si>
    <t>Signature du marché</t>
  </si>
  <si>
    <t>Approbation du Contrat</t>
  </si>
  <si>
    <t>Enregistrement /Immatriculation du marché</t>
  </si>
  <si>
    <t>Notification du marché approuvé</t>
  </si>
  <si>
    <t>Date début travaux</t>
  </si>
  <si>
    <t>Date fin travaux</t>
  </si>
  <si>
    <t>3 j</t>
  </si>
  <si>
    <t>15 j</t>
  </si>
  <si>
    <t>7 j</t>
  </si>
  <si>
    <t>30 ou 45 j</t>
  </si>
  <si>
    <t>10 j</t>
  </si>
  <si>
    <t>5 j</t>
  </si>
  <si>
    <t>3 ou 5 j</t>
  </si>
  <si>
    <t>Prévisions</t>
  </si>
  <si>
    <t>Réalisations</t>
  </si>
  <si>
    <t xml:space="preserve"> </t>
  </si>
  <si>
    <t>Coût Total</t>
  </si>
  <si>
    <t>PHASE 1 : PROCEDURE D'APPEL D'OFFRES</t>
  </si>
  <si>
    <t>PHASE 2 : EVALUATION DES OFFRES</t>
  </si>
  <si>
    <t>PHASE 3 : CONCLUSION ET NOTIFICATION DU MARCHE</t>
  </si>
  <si>
    <t>PHASE 4 : EXECUTION DU MARCHE</t>
  </si>
  <si>
    <t>Type de Financement</t>
  </si>
  <si>
    <t>Elaboration du DAO</t>
  </si>
  <si>
    <t>Non Objection sur DAO</t>
  </si>
  <si>
    <t>Date limite dépôt Offres</t>
  </si>
  <si>
    <t>Ouverture /Evaluation des offres</t>
  </si>
  <si>
    <t>PHASE 1 : PROCEDURE DE CONSULTATION</t>
  </si>
  <si>
    <t xml:space="preserve">Elaboration du Dossier de Consultation </t>
  </si>
  <si>
    <t xml:space="preserve">ANO sur le Dossier de Consultation </t>
  </si>
  <si>
    <t xml:space="preserve">Ouverture /Evaluation des offres </t>
  </si>
  <si>
    <t>ANO sur le rapport d'évaluation</t>
  </si>
  <si>
    <t>Mise en forme du  contrat</t>
  </si>
  <si>
    <t>ANO sur le projet de contrat</t>
  </si>
  <si>
    <t>Montant du Contrat</t>
  </si>
  <si>
    <t>Signature et Approbation du Contrat</t>
  </si>
  <si>
    <t>Enregistrement /Immatriculation et notification du marché</t>
  </si>
  <si>
    <t>5 J</t>
  </si>
  <si>
    <t>PTF : Partenaire Technique et Financier</t>
  </si>
  <si>
    <t>Mode de Passation</t>
  </si>
  <si>
    <t>Code Marché</t>
  </si>
  <si>
    <t>Nature de Marché</t>
  </si>
  <si>
    <t>TDR : Terme de référence</t>
  </si>
  <si>
    <t>Construction</t>
  </si>
  <si>
    <t>BND</t>
  </si>
  <si>
    <t>Budget National de Développement</t>
  </si>
  <si>
    <t>JMP : Journal des Marchés Publics</t>
  </si>
  <si>
    <t>CR</t>
  </si>
  <si>
    <t>Consultation Restreinte</t>
  </si>
  <si>
    <t>Travaux de Génie Civil</t>
  </si>
  <si>
    <t>FINEX</t>
  </si>
  <si>
    <t>Financement Extérieur</t>
  </si>
  <si>
    <t>DAO : Dossier d’Appel d’Offres</t>
  </si>
  <si>
    <t>GG</t>
  </si>
  <si>
    <t>Gré à Gré (En tente Directe)</t>
  </si>
  <si>
    <t>Fourniture courante</t>
  </si>
  <si>
    <t>CONJOINT</t>
  </si>
  <si>
    <t>Financement Conjoint (FINEX+BND)</t>
  </si>
  <si>
    <t>DP : Demande de Proposition</t>
  </si>
  <si>
    <t>Fourniture d'Equipements</t>
  </si>
  <si>
    <t>Prestation Courante</t>
  </si>
  <si>
    <t xml:space="preserve">ANO : Avis de Non Objection </t>
  </si>
  <si>
    <t>SFQC</t>
  </si>
  <si>
    <t>Selection Fondée sur la Qualité - Coût</t>
  </si>
  <si>
    <t>Prestation Intellectuelle</t>
  </si>
  <si>
    <t>CCM : Commission de Contrôle des Marchés Publics</t>
  </si>
  <si>
    <t>SFBD</t>
  </si>
  <si>
    <t>Selection Fondée sur un Budget Déterminé</t>
  </si>
  <si>
    <t>SFMC</t>
  </si>
  <si>
    <t>Selection Fondée sur le Moindre Coût</t>
  </si>
  <si>
    <t>MARCHES DE TRAVAUX  SANS PRE QUALIFICATION</t>
  </si>
  <si>
    <t>3  j</t>
  </si>
  <si>
    <t xml:space="preserve">MARCHES DE PRESTATIONS INTELLECTUELLES </t>
  </si>
  <si>
    <t>IDENTIFICATION DU PROJET/MARCHE</t>
  </si>
  <si>
    <t>PHASE 1 : PROCEDURE DE PRESELECTION</t>
  </si>
  <si>
    <t>PHASE 2 : PROCEDURE DE SELECTION</t>
  </si>
  <si>
    <t>Montant budget GNF</t>
  </si>
  <si>
    <t xml:space="preserve">N° AMI </t>
  </si>
  <si>
    <t>Méthodes de paasation</t>
  </si>
  <si>
    <t>Préparation TDR et DP</t>
  </si>
  <si>
    <t>Non Objection sur TDR</t>
  </si>
  <si>
    <t>Publication Avis à Manifestation d'Interet (MI)</t>
  </si>
  <si>
    <t xml:space="preserve">Ouverture /Evaluation des MI </t>
  </si>
  <si>
    <t>Non Objection sur DP</t>
  </si>
  <si>
    <t>Envoi DP aux candidats de la liste restreinte</t>
  </si>
  <si>
    <t>Date limite de dépôt des propoditions (tech et finan)</t>
  </si>
  <si>
    <t>Ouverture /Evaluation des propositions techniques</t>
  </si>
  <si>
    <t>Non Objection sur rapport Prop. Techn.</t>
  </si>
  <si>
    <t>Ouverture /Evaluation des propositions financières</t>
  </si>
  <si>
    <t>Non Objection sur rapport combinée PT/PF</t>
  </si>
  <si>
    <t>Publication attribution      /Notification provisoire</t>
  </si>
  <si>
    <t xml:space="preserve"> Négociation et mise en forme du contrat</t>
  </si>
  <si>
    <t>Non Objection sur le contrat négocié</t>
  </si>
  <si>
    <t>Date début Prestations</t>
  </si>
  <si>
    <t>Date de fin des prestations</t>
  </si>
  <si>
    <t>14 J</t>
  </si>
  <si>
    <t>AO</t>
  </si>
  <si>
    <t>Appel d'Offres</t>
  </si>
  <si>
    <t xml:space="preserve">PHASE 4 : EXECUTION </t>
  </si>
  <si>
    <t>MINISTRE</t>
  </si>
  <si>
    <t>DIRECTION NATIONALE DU CONTRÔLE DES MARCHES PUBLICS</t>
  </si>
  <si>
    <t>12 j</t>
  </si>
  <si>
    <t>15j</t>
  </si>
  <si>
    <t>10j</t>
  </si>
  <si>
    <t>12j</t>
  </si>
  <si>
    <t>MARCHES DE PRESTATIONS COURANTS SANS REVUE PREALABLE DE DNCMP / DEMANDE DE COTATION</t>
  </si>
  <si>
    <t>N/A</t>
  </si>
  <si>
    <t>Acquisition d'un système d'information intégré de gestion du régime de Prévoyance Sociale</t>
  </si>
  <si>
    <t>QC</t>
  </si>
  <si>
    <t>Recrutement d'un cabinet pour l'élaboration du Manuel de Procédures Administratives, financières, comptables de la CNPS</t>
  </si>
  <si>
    <t>MARCHES DE FOURNITURE SANS REVUE PREALABLE PAR LA DCGMP/DEMANDE DE COTATION</t>
  </si>
  <si>
    <t>Achat de pré-imprimés</t>
  </si>
  <si>
    <t>Fournitures et petits matériels de bureau</t>
  </si>
  <si>
    <t>fournitures informatiques</t>
  </si>
  <si>
    <t>COTATION</t>
  </si>
  <si>
    <t>nettoyage des locaux</t>
  </si>
  <si>
    <t>Internet</t>
  </si>
  <si>
    <t>AOR</t>
  </si>
  <si>
    <t xml:space="preserve"> CAISSE NATIONALE DE PREVOYANCE SOCIALE (CNPS)</t>
  </si>
  <si>
    <t xml:space="preserve">Recrutement d'un cabinet pour les études techniques (APS,APD et DAO), le contrôle et la supervision  des travaux de construction d'un centre de diagnostic </t>
  </si>
  <si>
    <t>Travaux de rénovation du centre d'imagérie médical de la CNPS</t>
  </si>
  <si>
    <t>Travaux de construction des sept (7) agences régionales  et de l'Agence principale de conakry</t>
  </si>
  <si>
    <t xml:space="preserve"> CPMP : Commission de Passation des Marchés Publics</t>
  </si>
  <si>
    <t xml:space="preserve">JAO; Publicateur d'Annonces Plus; Horoya; Site Web ARMP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</si>
</sst>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G&quot;;\-#,##0\ &quot;FG&quot;"/>
    <numFmt numFmtId="165" formatCode="#,##0\ &quot;FG&quot;;[Red]\-#,##0\ &quot;FG&quot;"/>
    <numFmt numFmtId="166" formatCode="#,##0.00\ &quot;FG&quot;;\-#,##0.00\ &quot;FG&quot;"/>
    <numFmt numFmtId="167" formatCode="#,##0.00\ &quot;FG&quot;;[Red]\-#,##0.00\ &quot;FG&quot;"/>
    <numFmt numFmtId="168" formatCode="_-* #,##0\ &quot;FG&quot;_-;\-* #,##0\ &quot;FG&quot;_-;_-* &quot;-&quot;\ &quot;FG&quot;_-;_-@_-"/>
    <numFmt numFmtId="169" formatCode="_-* #,##0_-;\-* #,##0_-;_-* &quot;-&quot;_-;_-@_-"/>
    <numFmt numFmtId="170" formatCode="_-* #,##0.00\ &quot;FG&quot;_-;\-* #,##0.00\ &quot;FG&quot;_-;_-* &quot;-&quot;??\ &quot;FG&quot;_-;_-@_-"/>
    <numFmt numFmtId="171" formatCode="_-* #,##0.00_-;\-* #,##0.00_-;_-* &quot;-&quot;??_-;_-@_-"/>
    <numFmt numFmtId="172" formatCode="_-* #,##0\ _F_G_-;\-* #,##0\ _F_G_-;_-* &quot;-&quot;\ _F_G_-;_-@_-"/>
    <numFmt numFmtId="173" formatCode="_-* #,##0.00\ _F_G_-;\-* #,##0.00\ _F_G_-;_-* &quot;-&quot;??\ _F_G_-;_-@_-"/>
    <numFmt numFmtId="174" formatCode="#,##0\ &quot;gnf&quot;;\-#,##0\ &quot;gnf&quot;"/>
    <numFmt numFmtId="175" formatCode="#,##0\ &quot;gnf&quot;;[Red]\-#,##0\ &quot;gnf&quot;"/>
    <numFmt numFmtId="176" formatCode="#,##0.00\ &quot;gnf&quot;;\-#,##0.00\ &quot;gnf&quot;"/>
    <numFmt numFmtId="177" formatCode="#,##0.00\ &quot;gnf&quot;;[Red]\-#,##0.00\ &quot;gnf&quot;"/>
    <numFmt numFmtId="178" formatCode="_-* #,##0\ &quot;gnf&quot;_-;\-* #,##0\ &quot;gnf&quot;_-;_-* &quot;-&quot;\ &quot;gnf&quot;_-;_-@_-"/>
    <numFmt numFmtId="179" formatCode="_-* #,##0\ _g_n_f_-;\-* #,##0\ _g_n_f_-;_-* &quot;-&quot;\ _g_n_f_-;_-@_-"/>
    <numFmt numFmtId="180" formatCode="_-* #,##0.00\ &quot;gnf&quot;_-;\-* #,##0.00\ &quot;gnf&quot;_-;_-* &quot;-&quot;??\ &quot;gnf&quot;_-;_-@_-"/>
    <numFmt numFmtId="181" formatCode="_-* #,##0.00\ _g_n_f_-;\-* #,##0.00\ _g_n_f_-;_-* &quot;-&quot;??\ _g_n_f_-;_-@_-"/>
    <numFmt numFmtId="182" formatCode="_-* #,##0\ _€_-;\-* #,##0\ _€_-;_-* &quot;-&quot;??\ _€_-;_-@_-"/>
    <numFmt numFmtId="183" formatCode="_-* #,##0.000\ _€_-;\-* #,##0.000\ _€_-;_-* &quot;-&quot;??\ _€_-;_-@_-"/>
    <numFmt numFmtId="184" formatCode="_-* #,##0.0\ _€_-;\-* #,##0.0\ _€_-;_-* &quot;-&quot;??\ _€_-;_-@_-"/>
    <numFmt numFmtId="185" formatCode="[$-40C]dddd\ d\ mmmm\ yyyy"/>
    <numFmt numFmtId="186" formatCode="dd/mm/yy;@"/>
    <numFmt numFmtId="187" formatCode="mmm\-yyyy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doni MT Condensed"/>
      <family val="1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2"/>
      <color indexed="8"/>
      <name val="Bodoni MT Condensed"/>
      <family val="1"/>
    </font>
    <font>
      <b/>
      <sz val="12"/>
      <color indexed="62"/>
      <name val="Bodoni MT Condensed"/>
      <family val="1"/>
    </font>
    <font>
      <b/>
      <sz val="14"/>
      <color indexed="9"/>
      <name val="Arial Narrow"/>
      <family val="2"/>
    </font>
    <font>
      <b/>
      <sz val="13"/>
      <color indexed="9"/>
      <name val="Arial Narrow"/>
      <family val="2"/>
    </font>
    <font>
      <b/>
      <sz val="12"/>
      <color indexed="8"/>
      <name val="Verdana"/>
      <family val="2"/>
    </font>
    <font>
      <b/>
      <i/>
      <sz val="18"/>
      <color indexed="8"/>
      <name val="Calibri"/>
      <family val="2"/>
    </font>
    <font>
      <sz val="11"/>
      <color indexed="8"/>
      <name val="Bodoni MT Condensed"/>
      <family val="1"/>
    </font>
    <font>
      <b/>
      <i/>
      <sz val="11"/>
      <color indexed="8"/>
      <name val="Bodoni MT Condensed"/>
      <family val="1"/>
    </font>
    <font>
      <sz val="12"/>
      <name val="Bodoni MT Condensed"/>
      <family val="1"/>
    </font>
    <font>
      <sz val="12"/>
      <color indexed="8"/>
      <name val="Bodoni MT Condensed"/>
      <family val="1"/>
    </font>
    <font>
      <sz val="12"/>
      <color indexed="8"/>
      <name val="Arial Narrow"/>
      <family val="2"/>
    </font>
    <font>
      <b/>
      <sz val="12"/>
      <color indexed="8"/>
      <name val="Calibri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8"/>
      <name val="Bodoni MT Condensed"/>
      <family val="1"/>
    </font>
    <font>
      <b/>
      <sz val="12"/>
      <color indexed="9"/>
      <name val="Bodoni MT Condensed"/>
      <family val="1"/>
    </font>
    <font>
      <b/>
      <sz val="12"/>
      <color indexed="8"/>
      <name val="Times"/>
      <family val="1"/>
    </font>
    <font>
      <b/>
      <u val="single"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22"/>
      <color indexed="8"/>
      <name val="Bodoni MT Condensed"/>
      <family val="1"/>
    </font>
    <font>
      <sz val="22"/>
      <color indexed="8"/>
      <name val="Arial Narrow"/>
      <family val="2"/>
    </font>
    <font>
      <sz val="22"/>
      <color indexed="8"/>
      <name val="Bodoni MT Condensed"/>
      <family val="1"/>
    </font>
    <font>
      <sz val="20"/>
      <color indexed="8"/>
      <name val="Bodoni MT Condensed"/>
      <family val="1"/>
    </font>
    <font>
      <sz val="18"/>
      <color indexed="8"/>
      <name val="Bodoni MT Condensed"/>
      <family val="1"/>
    </font>
    <font>
      <sz val="16"/>
      <color indexed="8"/>
      <name val="Bodoni MT Condensed"/>
      <family val="1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b/>
      <sz val="11"/>
      <color indexed="10"/>
      <name val="Bodoni MT Condensed"/>
      <family val="1"/>
    </font>
    <font>
      <b/>
      <sz val="12"/>
      <color indexed="10"/>
      <name val="Bodoni MT Condensed"/>
      <family val="1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10"/>
      <name val="Arial Narrow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Bodoni MT Condensed"/>
      <family val="1"/>
    </font>
    <font>
      <b/>
      <sz val="11"/>
      <color rgb="FFFF0000"/>
      <name val="Bodoni MT Condensed"/>
      <family val="1"/>
    </font>
    <font>
      <sz val="12"/>
      <color theme="1"/>
      <name val="Bodoni MT Condensed"/>
      <family val="1"/>
    </font>
    <font>
      <b/>
      <sz val="12"/>
      <color rgb="FFFF0000"/>
      <name val="Bodoni MT Condensed"/>
      <family val="1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 Narrow"/>
      <family val="2"/>
    </font>
    <font>
      <sz val="12"/>
      <color rgb="FFFF0000"/>
      <name val="Arial Narrow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Bodoni MT Condensed"/>
      <family val="1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6"/>
      <color theme="1"/>
      <name val="Calibri"/>
      <family val="2"/>
    </font>
    <font>
      <b/>
      <sz val="16"/>
      <color rgb="FF00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4BACC6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>
        <color rgb="FFC0504D"/>
      </top>
      <bottom style="medium">
        <color rgb="FFC0504D"/>
      </bottom>
    </border>
    <border>
      <left style="medium"/>
      <right/>
      <top style="medium">
        <color rgb="FF4BACC6"/>
      </top>
      <bottom style="medium">
        <color rgb="FF4BACC6"/>
      </bottom>
    </border>
    <border>
      <left style="medium"/>
      <right/>
      <top style="medium"/>
      <bottom style="medium">
        <color rgb="FF4BACC6"/>
      </bottom>
    </border>
    <border>
      <left style="medium"/>
      <right/>
      <top style="medium">
        <color rgb="FF4BACC6"/>
      </top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/>
    </border>
    <border>
      <left/>
      <right/>
      <top style="medium">
        <color theme="8"/>
      </top>
      <bottom style="medium">
        <color theme="8"/>
      </bottom>
    </border>
    <border>
      <left/>
      <right style="medium"/>
      <top style="medium">
        <color theme="8"/>
      </top>
      <bottom style="medium">
        <color theme="8"/>
      </bottom>
    </border>
    <border>
      <left/>
      <right/>
      <top style="medium">
        <color theme="8"/>
      </top>
      <bottom style="medium"/>
    </border>
    <border>
      <left/>
      <right style="medium"/>
      <top style="medium">
        <color theme="8"/>
      </top>
      <bottom style="medium"/>
    </border>
    <border>
      <left/>
      <right style="medium">
        <color theme="8"/>
      </right>
      <top style="medium"/>
      <bottom style="medium"/>
    </border>
    <border>
      <left style="medium"/>
      <right/>
      <top/>
      <bottom style="medium">
        <color rgb="FF4BACC6"/>
      </bottom>
    </border>
    <border>
      <left/>
      <right style="medium">
        <color theme="8"/>
      </right>
      <top/>
      <bottom style="medium">
        <color rgb="FF4BACC6"/>
      </bottom>
    </border>
    <border>
      <left/>
      <right style="medium">
        <color theme="8"/>
      </right>
      <top style="medium">
        <color rgb="FF4BACC6"/>
      </top>
      <bottom style="medium">
        <color rgb="FF4BACC6"/>
      </bottom>
    </border>
    <border>
      <left style="medium"/>
      <right/>
      <top style="medium">
        <color rgb="FF4BACC6"/>
      </top>
      <bottom/>
    </border>
    <border>
      <left/>
      <right style="medium">
        <color theme="8"/>
      </right>
      <top style="medium">
        <color rgb="FF4BACC6"/>
      </top>
      <bottom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theme="8"/>
      </left>
      <right/>
      <top style="medium">
        <color theme="8"/>
      </top>
      <bottom style="medium">
        <color theme="8"/>
      </bottom>
    </border>
    <border>
      <left style="medium">
        <color theme="8"/>
      </left>
      <right/>
      <top style="medium"/>
      <bottom style="medium"/>
    </border>
    <border>
      <left style="medium">
        <color theme="8"/>
      </left>
      <right/>
      <top style="medium">
        <color theme="8"/>
      </top>
      <bottom/>
    </border>
    <border>
      <left/>
      <right/>
      <top style="medium">
        <color theme="8"/>
      </top>
      <bottom/>
    </border>
    <border>
      <left/>
      <right style="medium"/>
      <top style="medium">
        <color theme="8"/>
      </top>
      <bottom/>
    </border>
    <border>
      <left style="thin"/>
      <right style="medium"/>
      <top style="medium"/>
      <bottom/>
    </border>
    <border>
      <left style="medium">
        <color theme="5"/>
      </left>
      <right/>
      <top style="thin"/>
      <bottom style="medium">
        <color theme="5"/>
      </bottom>
    </border>
    <border>
      <left/>
      <right/>
      <top style="thin"/>
      <bottom style="medium">
        <color theme="5"/>
      </bottom>
    </border>
    <border>
      <left/>
      <right style="medium"/>
      <top style="thin"/>
      <bottom style="medium">
        <color theme="5"/>
      </bottom>
    </border>
    <border>
      <left style="medium"/>
      <right/>
      <top/>
      <bottom/>
    </border>
    <border>
      <left/>
      <right style="medium">
        <color theme="8"/>
      </right>
      <top style="medium"/>
      <bottom/>
    </border>
    <border>
      <left style="medium">
        <color theme="8"/>
      </left>
      <right/>
      <top style="medium"/>
      <bottom style="medium">
        <color theme="8"/>
      </bottom>
    </border>
    <border>
      <left/>
      <right/>
      <top style="medium"/>
      <bottom style="medium">
        <color theme="8"/>
      </bottom>
    </border>
    <border>
      <left/>
      <right style="medium"/>
      <top style="medium"/>
      <bottom style="medium">
        <color theme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67" fillId="27" borderId="1" applyNumberFormat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443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3" fontId="4" fillId="35" borderId="18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3" fontId="9" fillId="33" borderId="2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1" fillId="0" borderId="0" xfId="0" applyFont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/>
    </xf>
    <xf numFmtId="3" fontId="9" fillId="33" borderId="16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/>
    </xf>
    <xf numFmtId="14" fontId="4" fillId="37" borderId="15" xfId="0" applyNumberFormat="1" applyFont="1" applyFill="1" applyBorder="1" applyAlignment="1">
      <alignment horizontal="center"/>
    </xf>
    <xf numFmtId="14" fontId="4" fillId="37" borderId="16" xfId="0" applyNumberFormat="1" applyFont="1" applyFill="1" applyBorder="1" applyAlignment="1">
      <alignment horizontal="center"/>
    </xf>
    <xf numFmtId="14" fontId="4" fillId="37" borderId="28" xfId="0" applyNumberFormat="1" applyFont="1" applyFill="1" applyBorder="1" applyAlignment="1">
      <alignment horizontal="center"/>
    </xf>
    <xf numFmtId="14" fontId="4" fillId="37" borderId="13" xfId="0" applyNumberFormat="1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38" borderId="3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 vertical="center"/>
    </xf>
    <xf numFmtId="14" fontId="4" fillId="37" borderId="14" xfId="0" applyNumberFormat="1" applyFont="1" applyFill="1" applyBorder="1" applyAlignment="1">
      <alignment horizontal="center"/>
    </xf>
    <xf numFmtId="0" fontId="4" fillId="38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4" fontId="4" fillId="37" borderId="15" xfId="0" applyNumberFormat="1" applyFont="1" applyFill="1" applyBorder="1" applyAlignment="1">
      <alignment horizontal="center" vertical="center"/>
    </xf>
    <xf numFmtId="14" fontId="4" fillId="37" borderId="21" xfId="0" applyNumberFormat="1" applyFont="1" applyFill="1" applyBorder="1" applyAlignment="1">
      <alignment horizontal="center"/>
    </xf>
    <xf numFmtId="14" fontId="4" fillId="37" borderId="27" xfId="0" applyNumberFormat="1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0" fontId="82" fillId="0" borderId="0" xfId="0" applyFont="1" applyAlignment="1">
      <alignment horizontal="center"/>
    </xf>
    <xf numFmtId="0" fontId="81" fillId="0" borderId="0" xfId="0" applyFont="1" applyAlignment="1">
      <alignment/>
    </xf>
    <xf numFmtId="0" fontId="13" fillId="36" borderId="0" xfId="0" applyFont="1" applyFill="1" applyAlignment="1">
      <alignment vertical="center"/>
    </xf>
    <xf numFmtId="0" fontId="81" fillId="36" borderId="0" xfId="0" applyFont="1" applyFill="1" applyAlignment="1">
      <alignment/>
    </xf>
    <xf numFmtId="0" fontId="13" fillId="39" borderId="0" xfId="0" applyFont="1" applyFill="1" applyAlignment="1">
      <alignment vertical="center"/>
    </xf>
    <xf numFmtId="0" fontId="0" fillId="36" borderId="0" xfId="0" applyFill="1" applyAlignment="1">
      <alignment/>
    </xf>
    <xf numFmtId="0" fontId="12" fillId="36" borderId="0" xfId="0" applyFont="1" applyFill="1" applyBorder="1" applyAlignment="1">
      <alignment horizontal="left" wrapText="1"/>
    </xf>
    <xf numFmtId="0" fontId="6" fillId="36" borderId="0" xfId="0" applyFont="1" applyFill="1" applyAlignment="1">
      <alignment/>
    </xf>
    <xf numFmtId="0" fontId="82" fillId="0" borderId="0" xfId="0" applyFont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3" fontId="2" fillId="33" borderId="4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0" fillId="0" borderId="0" xfId="0" applyAlignment="1">
      <alignment/>
    </xf>
    <xf numFmtId="0" fontId="81" fillId="0" borderId="0" xfId="0" applyFont="1" applyAlignment="1">
      <alignment/>
    </xf>
    <xf numFmtId="0" fontId="13" fillId="36" borderId="0" xfId="0" applyFont="1" applyFill="1" applyAlignment="1">
      <alignment vertical="center"/>
    </xf>
    <xf numFmtId="0" fontId="81" fillId="36" borderId="0" xfId="0" applyFont="1" applyFill="1" applyAlignment="1">
      <alignment/>
    </xf>
    <xf numFmtId="0" fontId="15" fillId="0" borderId="0" xfId="0" applyFont="1" applyAlignment="1">
      <alignment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" fillId="40" borderId="16" xfId="0" applyFont="1" applyFill="1" applyBorder="1" applyAlignment="1">
      <alignment wrapText="1"/>
    </xf>
    <xf numFmtId="0" fontId="85" fillId="0" borderId="0" xfId="0" applyFont="1" applyAlignment="1">
      <alignment horizontal="center" vertical="center"/>
    </xf>
    <xf numFmtId="0" fontId="86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8" fillId="37" borderId="4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3" fontId="9" fillId="33" borderId="43" xfId="0" applyNumberFormat="1" applyFont="1" applyFill="1" applyBorder="1" applyAlignment="1">
      <alignment horizontal="center"/>
    </xf>
    <xf numFmtId="3" fontId="9" fillId="33" borderId="44" xfId="0" applyNumberFormat="1" applyFont="1" applyFill="1" applyBorder="1" applyAlignment="1">
      <alignment horizontal="center"/>
    </xf>
    <xf numFmtId="3" fontId="2" fillId="33" borderId="44" xfId="0" applyNumberFormat="1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7" fillId="0" borderId="0" xfId="0" applyFont="1" applyBorder="1" applyAlignment="1">
      <alignment horizontal="left" vertical="center" wrapText="1"/>
    </xf>
    <xf numFmtId="0" fontId="8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1" fillId="0" borderId="0" xfId="0" applyFont="1" applyAlignment="1">
      <alignment/>
    </xf>
    <xf numFmtId="0" fontId="81" fillId="36" borderId="0" xfId="0" applyFont="1" applyFill="1" applyAlignment="1">
      <alignment/>
    </xf>
    <xf numFmtId="0" fontId="0" fillId="36" borderId="0" xfId="0" applyFill="1" applyAlignment="1">
      <alignment/>
    </xf>
    <xf numFmtId="0" fontId="12" fillId="36" borderId="0" xfId="0" applyFont="1" applyFill="1" applyBorder="1" applyAlignment="1">
      <alignment horizontal="left" wrapText="1"/>
    </xf>
    <xf numFmtId="0" fontId="6" fillId="36" borderId="0" xfId="0" applyFont="1" applyFill="1" applyAlignment="1">
      <alignment/>
    </xf>
    <xf numFmtId="14" fontId="4" fillId="36" borderId="16" xfId="0" applyNumberFormat="1" applyFont="1" applyFill="1" applyBorder="1" applyAlignment="1">
      <alignment horizontal="center"/>
    </xf>
    <xf numFmtId="14" fontId="4" fillId="36" borderId="16" xfId="0" applyNumberFormat="1" applyFont="1" applyFill="1" applyBorder="1" applyAlignment="1">
      <alignment horizontal="center" vertical="center"/>
    </xf>
    <xf numFmtId="14" fontId="4" fillId="36" borderId="50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88" fillId="41" borderId="51" xfId="0" applyFont="1" applyFill="1" applyBorder="1" applyAlignment="1">
      <alignment horizontal="center" vertical="center" wrapText="1"/>
    </xf>
    <xf numFmtId="0" fontId="89" fillId="41" borderId="52" xfId="0" applyFont="1" applyFill="1" applyBorder="1" applyAlignment="1">
      <alignment horizontal="center" vertical="center" wrapText="1"/>
    </xf>
    <xf numFmtId="0" fontId="89" fillId="41" borderId="53" xfId="0" applyFont="1" applyFill="1" applyBorder="1" applyAlignment="1">
      <alignment horizontal="center" vertical="center" wrapText="1"/>
    </xf>
    <xf numFmtId="0" fontId="89" fillId="41" borderId="54" xfId="0" applyFont="1" applyFill="1" applyBorder="1" applyAlignment="1">
      <alignment horizontal="center" vertical="center" wrapText="1"/>
    </xf>
    <xf numFmtId="0" fontId="90" fillId="0" borderId="0" xfId="0" applyFont="1" applyAlignment="1">
      <alignment vertical="center"/>
    </xf>
    <xf numFmtId="14" fontId="17" fillId="37" borderId="15" xfId="0" applyNumberFormat="1" applyFont="1" applyFill="1" applyBorder="1" applyAlignment="1">
      <alignment horizontal="center"/>
    </xf>
    <xf numFmtId="14" fontId="17" fillId="37" borderId="16" xfId="0" applyNumberFormat="1" applyFont="1" applyFill="1" applyBorder="1" applyAlignment="1">
      <alignment horizontal="center"/>
    </xf>
    <xf numFmtId="14" fontId="17" fillId="37" borderId="21" xfId="0" applyNumberFormat="1" applyFont="1" applyFill="1" applyBorder="1" applyAlignment="1">
      <alignment horizontal="center"/>
    </xf>
    <xf numFmtId="14" fontId="17" fillId="37" borderId="17" xfId="0" applyNumberFormat="1" applyFont="1" applyFill="1" applyBorder="1" applyAlignment="1">
      <alignment horizontal="center"/>
    </xf>
    <xf numFmtId="3" fontId="7" fillId="36" borderId="18" xfId="0" applyNumberFormat="1" applyFont="1" applyFill="1" applyBorder="1" applyAlignment="1">
      <alignment horizontal="center" vertical="center"/>
    </xf>
    <xf numFmtId="0" fontId="88" fillId="41" borderId="51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4" fontId="4" fillId="38" borderId="15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/>
    </xf>
    <xf numFmtId="0" fontId="8" fillId="42" borderId="16" xfId="0" applyFont="1" applyFill="1" applyBorder="1" applyAlignment="1">
      <alignment horizontal="center" vertical="center" wrapText="1"/>
    </xf>
    <xf numFmtId="14" fontId="91" fillId="43" borderId="28" xfId="0" applyNumberFormat="1" applyFont="1" applyFill="1" applyBorder="1" applyAlignment="1">
      <alignment horizontal="center"/>
    </xf>
    <xf numFmtId="14" fontId="4" fillId="38" borderId="16" xfId="0" applyNumberFormat="1" applyFont="1" applyFill="1" applyBorder="1" applyAlignment="1">
      <alignment horizontal="center" vertical="center"/>
    </xf>
    <xf numFmtId="14" fontId="4" fillId="38" borderId="21" xfId="0" applyNumberFormat="1" applyFont="1" applyFill="1" applyBorder="1" applyAlignment="1">
      <alignment horizontal="center" vertical="center"/>
    </xf>
    <xf numFmtId="14" fontId="4" fillId="43" borderId="15" xfId="0" applyNumberFormat="1" applyFont="1" applyFill="1" applyBorder="1" applyAlignment="1">
      <alignment horizontal="center"/>
    </xf>
    <xf numFmtId="0" fontId="4" fillId="43" borderId="34" xfId="0" applyFont="1" applyFill="1" applyBorder="1" applyAlignment="1">
      <alignment horizontal="center"/>
    </xf>
    <xf numFmtId="0" fontId="8" fillId="38" borderId="5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8" fillId="38" borderId="43" xfId="0" applyFont="1" applyFill="1" applyBorder="1" applyAlignment="1">
      <alignment horizontal="center" vertical="center"/>
    </xf>
    <xf numFmtId="0" fontId="8" fillId="43" borderId="30" xfId="0" applyFont="1" applyFill="1" applyBorder="1" applyAlignment="1">
      <alignment horizontal="center" vertical="center"/>
    </xf>
    <xf numFmtId="0" fontId="4" fillId="43" borderId="16" xfId="0" applyFont="1" applyFill="1" applyBorder="1" applyAlignment="1">
      <alignment horizontal="center"/>
    </xf>
    <xf numFmtId="0" fontId="4" fillId="43" borderId="17" xfId="0" applyFont="1" applyFill="1" applyBorder="1" applyAlignment="1">
      <alignment horizontal="center"/>
    </xf>
    <xf numFmtId="0" fontId="4" fillId="43" borderId="15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 vertical="center" wrapText="1"/>
    </xf>
    <xf numFmtId="14" fontId="4" fillId="36" borderId="16" xfId="0" applyNumberFormat="1" applyFont="1" applyFill="1" applyBorder="1" applyAlignment="1">
      <alignment horizontal="center" vertical="top"/>
    </xf>
    <xf numFmtId="14" fontId="4" fillId="38" borderId="43" xfId="0" applyNumberFormat="1" applyFont="1" applyFill="1" applyBorder="1" applyAlignment="1">
      <alignment horizontal="center" vertical="center"/>
    </xf>
    <xf numFmtId="14" fontId="4" fillId="38" borderId="14" xfId="0" applyNumberFormat="1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 wrapText="1"/>
    </xf>
    <xf numFmtId="14" fontId="18" fillId="37" borderId="28" xfId="0" applyNumberFormat="1" applyFont="1" applyFill="1" applyBorder="1" applyAlignment="1">
      <alignment horizontal="center"/>
    </xf>
    <xf numFmtId="14" fontId="18" fillId="37" borderId="14" xfId="0" applyNumberFormat="1" applyFont="1" applyFill="1" applyBorder="1" applyAlignment="1">
      <alignment horizontal="center"/>
    </xf>
    <xf numFmtId="14" fontId="18" fillId="37" borderId="13" xfId="0" applyNumberFormat="1" applyFont="1" applyFill="1" applyBorder="1" applyAlignment="1">
      <alignment horizontal="center"/>
    </xf>
    <xf numFmtId="14" fontId="18" fillId="37" borderId="15" xfId="0" applyNumberFormat="1" applyFont="1" applyFill="1" applyBorder="1" applyAlignment="1">
      <alignment horizontal="center"/>
    </xf>
    <xf numFmtId="14" fontId="18" fillId="36" borderId="16" xfId="0" applyNumberFormat="1" applyFont="1" applyFill="1" applyBorder="1" applyAlignment="1">
      <alignment horizontal="center"/>
    </xf>
    <xf numFmtId="14" fontId="18" fillId="37" borderId="21" xfId="0" applyNumberFormat="1" applyFont="1" applyFill="1" applyBorder="1" applyAlignment="1">
      <alignment horizontal="center"/>
    </xf>
    <xf numFmtId="14" fontId="18" fillId="37" borderId="15" xfId="0" applyNumberFormat="1" applyFont="1" applyFill="1" applyBorder="1" applyAlignment="1">
      <alignment horizontal="center" vertical="center"/>
    </xf>
    <xf numFmtId="14" fontId="18" fillId="36" borderId="16" xfId="0" applyNumberFormat="1" applyFont="1" applyFill="1" applyBorder="1" applyAlignment="1">
      <alignment horizontal="center" vertical="center"/>
    </xf>
    <xf numFmtId="14" fontId="92" fillId="36" borderId="28" xfId="0" applyNumberFormat="1" applyFont="1" applyFill="1" applyBorder="1" applyAlignment="1">
      <alignment horizontal="center"/>
    </xf>
    <xf numFmtId="14" fontId="18" fillId="0" borderId="17" xfId="0" applyNumberFormat="1" applyFont="1" applyFill="1" applyBorder="1" applyAlignment="1">
      <alignment horizontal="center"/>
    </xf>
    <xf numFmtId="3" fontId="59" fillId="36" borderId="43" xfId="0" applyNumberFormat="1" applyFont="1" applyFill="1" applyBorder="1" applyAlignment="1">
      <alignment vertical="center"/>
    </xf>
    <xf numFmtId="14" fontId="92" fillId="43" borderId="28" xfId="0" applyNumberFormat="1" applyFont="1" applyFill="1" applyBorder="1" applyAlignment="1">
      <alignment horizontal="center"/>
    </xf>
    <xf numFmtId="0" fontId="93" fillId="0" borderId="58" xfId="0" applyFont="1" applyBorder="1" applyAlignment="1">
      <alignment horizontal="center"/>
    </xf>
    <xf numFmtId="0" fontId="21" fillId="0" borderId="59" xfId="0" applyFont="1" applyFill="1" applyBorder="1" applyAlignment="1">
      <alignment horizontal="center" vertical="center"/>
    </xf>
    <xf numFmtId="3" fontId="21" fillId="36" borderId="14" xfId="0" applyNumberFormat="1" applyFont="1" applyFill="1" applyBorder="1" applyAlignment="1">
      <alignment horizontal="center" vertical="center"/>
    </xf>
    <xf numFmtId="3" fontId="18" fillId="35" borderId="39" xfId="0" applyNumberFormat="1" applyFont="1" applyFill="1" applyBorder="1" applyAlignment="1">
      <alignment horizontal="center" vertical="center"/>
    </xf>
    <xf numFmtId="0" fontId="18" fillId="35" borderId="37" xfId="0" applyFont="1" applyFill="1" applyBorder="1" applyAlignment="1">
      <alignment horizontal="center" vertical="center"/>
    </xf>
    <xf numFmtId="0" fontId="18" fillId="35" borderId="38" xfId="0" applyFont="1" applyFill="1" applyBorder="1" applyAlignment="1">
      <alignment horizontal="center" vertical="center"/>
    </xf>
    <xf numFmtId="0" fontId="18" fillId="35" borderId="58" xfId="0" applyFont="1" applyFill="1" applyBorder="1" applyAlignment="1">
      <alignment horizontal="center" vertical="center"/>
    </xf>
    <xf numFmtId="0" fontId="18" fillId="35" borderId="39" xfId="0" applyFont="1" applyFill="1" applyBorder="1" applyAlignment="1">
      <alignment horizontal="center"/>
    </xf>
    <xf numFmtId="0" fontId="18" fillId="35" borderId="37" xfId="0" applyFont="1" applyFill="1" applyBorder="1" applyAlignment="1">
      <alignment horizontal="center"/>
    </xf>
    <xf numFmtId="0" fontId="18" fillId="35" borderId="60" xfId="0" applyFont="1" applyFill="1" applyBorder="1" applyAlignment="1">
      <alignment horizontal="center"/>
    </xf>
    <xf numFmtId="0" fontId="18" fillId="35" borderId="24" xfId="0" applyFont="1" applyFill="1" applyBorder="1" applyAlignment="1">
      <alignment horizontal="center"/>
    </xf>
    <xf numFmtId="0" fontId="18" fillId="35" borderId="38" xfId="0" applyFont="1" applyFill="1" applyBorder="1" applyAlignment="1">
      <alignment horizontal="center"/>
    </xf>
    <xf numFmtId="0" fontId="18" fillId="35" borderId="39" xfId="0" applyFont="1" applyFill="1" applyBorder="1" applyAlignment="1">
      <alignment horizontal="center" vertical="center"/>
    </xf>
    <xf numFmtId="0" fontId="18" fillId="44" borderId="37" xfId="0" applyFont="1" applyFill="1" applyBorder="1" applyAlignment="1">
      <alignment horizont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3" fillId="0" borderId="61" xfId="0" applyFont="1" applyBorder="1" applyAlignment="1">
      <alignment/>
    </xf>
    <xf numFmtId="0" fontId="93" fillId="0" borderId="0" xfId="0" applyFont="1" applyBorder="1" applyAlignment="1">
      <alignment/>
    </xf>
    <xf numFmtId="0" fontId="85" fillId="0" borderId="0" xfId="0" applyFont="1" applyAlignment="1">
      <alignment horizontal="justify"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14" fontId="93" fillId="0" borderId="0" xfId="0" applyNumberFormat="1" applyFont="1" applyAlignment="1">
      <alignment/>
    </xf>
    <xf numFmtId="0" fontId="17" fillId="38" borderId="15" xfId="0" applyFont="1" applyFill="1" applyBorder="1" applyAlignment="1">
      <alignment horizontal="center"/>
    </xf>
    <xf numFmtId="0" fontId="17" fillId="38" borderId="16" xfId="0" applyFont="1" applyFill="1" applyBorder="1" applyAlignment="1">
      <alignment horizontal="center"/>
    </xf>
    <xf numFmtId="0" fontId="17" fillId="38" borderId="21" xfId="0" applyFont="1" applyFill="1" applyBorder="1" applyAlignment="1">
      <alignment horizontal="center"/>
    </xf>
    <xf numFmtId="0" fontId="17" fillId="38" borderId="17" xfId="0" applyFont="1" applyFill="1" applyBorder="1" applyAlignment="1">
      <alignment horizontal="center"/>
    </xf>
    <xf numFmtId="0" fontId="85" fillId="0" borderId="24" xfId="0" applyFont="1" applyBorder="1" applyAlignment="1">
      <alignment horizontal="center"/>
    </xf>
    <xf numFmtId="0" fontId="8" fillId="35" borderId="37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0" fontId="17" fillId="35" borderId="31" xfId="0" applyFont="1" applyFill="1" applyBorder="1" applyAlignment="1">
      <alignment horizontal="center" vertical="center"/>
    </xf>
    <xf numFmtId="0" fontId="17" fillId="35" borderId="35" xfId="0" applyFont="1" applyFill="1" applyBorder="1" applyAlignment="1">
      <alignment horizontal="center" vertical="center"/>
    </xf>
    <xf numFmtId="0" fontId="17" fillId="35" borderId="33" xfId="0" applyFont="1" applyFill="1" applyBorder="1" applyAlignment="1">
      <alignment horizontal="center" vertical="center"/>
    </xf>
    <xf numFmtId="0" fontId="17" fillId="35" borderId="32" xfId="0" applyFont="1" applyFill="1" applyBorder="1" applyAlignment="1">
      <alignment horizontal="center" vertical="center"/>
    </xf>
    <xf numFmtId="0" fontId="93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19" fillId="36" borderId="0" xfId="0" applyFont="1" applyFill="1" applyAlignment="1">
      <alignment/>
    </xf>
    <xf numFmtId="0" fontId="25" fillId="36" borderId="0" xfId="0" applyFont="1" applyFill="1" applyAlignment="1">
      <alignment/>
    </xf>
    <xf numFmtId="0" fontId="85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94" fillId="0" borderId="0" xfId="0" applyFont="1" applyAlignment="1">
      <alignment horizontal="center"/>
    </xf>
    <xf numFmtId="14" fontId="4" fillId="38" borderId="13" xfId="0" applyNumberFormat="1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8" fillId="38" borderId="62" xfId="0" applyFont="1" applyFill="1" applyBorder="1" applyAlignment="1">
      <alignment horizontal="center" vertical="center"/>
    </xf>
    <xf numFmtId="14" fontId="4" fillId="38" borderId="25" xfId="0" applyNumberFormat="1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/>
    </xf>
    <xf numFmtId="3" fontId="4" fillId="35" borderId="16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14" fontId="4" fillId="38" borderId="44" xfId="0" applyNumberFormat="1" applyFont="1" applyFill="1" applyBorder="1" applyAlignment="1">
      <alignment horizontal="center" vertical="center"/>
    </xf>
    <xf numFmtId="14" fontId="4" fillId="38" borderId="63" xfId="0" applyNumberFormat="1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4" fontId="91" fillId="43" borderId="16" xfId="0" applyNumberFormat="1" applyFont="1" applyFill="1" applyBorder="1" applyAlignment="1">
      <alignment horizontal="center" vertical="top"/>
    </xf>
    <xf numFmtId="14" fontId="4" fillId="0" borderId="16" xfId="0" applyNumberFormat="1" applyFont="1" applyFill="1" applyBorder="1" applyAlignment="1">
      <alignment horizontal="center" vertical="top"/>
    </xf>
    <xf numFmtId="0" fontId="8" fillId="36" borderId="21" xfId="0" applyFont="1" applyFill="1" applyBorder="1" applyAlignment="1">
      <alignment horizontal="center" vertical="center"/>
    </xf>
    <xf numFmtId="14" fontId="18" fillId="37" borderId="34" xfId="0" applyNumberFormat="1" applyFont="1" applyFill="1" applyBorder="1" applyAlignment="1">
      <alignment horizontal="center"/>
    </xf>
    <xf numFmtId="182" fontId="29" fillId="36" borderId="16" xfId="46" applyNumberFormat="1" applyFont="1" applyFill="1" applyBorder="1" applyAlignment="1">
      <alignment horizontal="center" vertical="center"/>
    </xf>
    <xf numFmtId="182" fontId="29" fillId="36" borderId="16" xfId="46" applyNumberFormat="1" applyFont="1" applyFill="1" applyBorder="1" applyAlignment="1">
      <alignment horizontal="center" vertical="center" wrapText="1"/>
    </xf>
    <xf numFmtId="182" fontId="30" fillId="36" borderId="16" xfId="46" applyNumberFormat="1" applyFont="1" applyFill="1" applyBorder="1" applyAlignment="1">
      <alignment horizontal="center" vertical="center" wrapText="1"/>
    </xf>
    <xf numFmtId="182" fontId="31" fillId="36" borderId="16" xfId="46" applyNumberFormat="1" applyFont="1" applyFill="1" applyBorder="1" applyAlignment="1">
      <alignment horizontal="center" vertical="center" wrapText="1"/>
    </xf>
    <xf numFmtId="14" fontId="17" fillId="37" borderId="34" xfId="0" applyNumberFormat="1" applyFont="1" applyFill="1" applyBorder="1" applyAlignment="1">
      <alignment horizontal="center"/>
    </xf>
    <xf numFmtId="182" fontId="32" fillId="36" borderId="16" xfId="46" applyNumberFormat="1" applyFont="1" applyFill="1" applyBorder="1" applyAlignment="1">
      <alignment horizontal="center" vertical="center" wrapText="1"/>
    </xf>
    <xf numFmtId="182" fontId="29" fillId="36" borderId="16" xfId="46" applyNumberFormat="1" applyFont="1" applyFill="1" applyBorder="1" applyAlignment="1">
      <alignment horizontal="right" vertical="center" wrapText="1"/>
    </xf>
    <xf numFmtId="182" fontId="29" fillId="36" borderId="16" xfId="46" applyNumberFormat="1" applyFont="1" applyFill="1" applyBorder="1" applyAlignment="1">
      <alignment vertical="center"/>
    </xf>
    <xf numFmtId="0" fontId="8" fillId="37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182" fontId="29" fillId="36" borderId="21" xfId="46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182" fontId="27" fillId="36" borderId="16" xfId="46" applyNumberFormat="1" applyFont="1" applyFill="1" applyBorder="1" applyAlignment="1">
      <alignment horizontal="center" vertical="center" wrapText="1"/>
    </xf>
    <xf numFmtId="3" fontId="33" fillId="36" borderId="16" xfId="0" applyNumberFormat="1" applyFont="1" applyFill="1" applyBorder="1" applyAlignment="1">
      <alignment horizontal="center" vertical="center"/>
    </xf>
    <xf numFmtId="3" fontId="59" fillId="36" borderId="14" xfId="0" applyNumberFormat="1" applyFont="1" applyFill="1" applyBorder="1" applyAlignment="1">
      <alignment horizontal="center" vertical="center"/>
    </xf>
    <xf numFmtId="182" fontId="29" fillId="36" borderId="16" xfId="46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36" borderId="0" xfId="0" applyFont="1" applyFill="1" applyAlignment="1">
      <alignment/>
    </xf>
    <xf numFmtId="0" fontId="93" fillId="0" borderId="0" xfId="0" applyFont="1" applyAlignment="1">
      <alignment horizontal="justify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82" fontId="29" fillId="36" borderId="16" xfId="46" applyNumberFormat="1" applyFont="1" applyFill="1" applyBorder="1" applyAlignment="1">
      <alignment horizontal="center" vertical="center"/>
    </xf>
    <xf numFmtId="3" fontId="18" fillId="36" borderId="43" xfId="0" applyNumberFormat="1" applyFont="1" applyFill="1" applyBorder="1" applyAlignment="1">
      <alignment horizontal="center" vertical="center"/>
    </xf>
    <xf numFmtId="3" fontId="18" fillId="36" borderId="66" xfId="0" applyNumberFormat="1" applyFont="1" applyFill="1" applyBorder="1" applyAlignment="1">
      <alignment horizontal="center" vertical="center"/>
    </xf>
    <xf numFmtId="3" fontId="18" fillId="36" borderId="14" xfId="0" applyNumberFormat="1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0" fillId="45" borderId="33" xfId="0" applyFont="1" applyFill="1" applyBorder="1" applyAlignment="1">
      <alignment horizontal="center" vertical="center" wrapText="1"/>
    </xf>
    <xf numFmtId="0" fontId="20" fillId="45" borderId="18" xfId="0" applyFont="1" applyFill="1" applyBorder="1" applyAlignment="1">
      <alignment horizontal="center" vertical="center" wrapText="1"/>
    </xf>
    <xf numFmtId="0" fontId="20" fillId="45" borderId="31" xfId="0" applyFont="1" applyFill="1" applyBorder="1" applyAlignment="1">
      <alignment horizontal="center" vertical="center" wrapText="1"/>
    </xf>
    <xf numFmtId="0" fontId="8" fillId="46" borderId="48" xfId="0" applyFont="1" applyFill="1" applyBorder="1" applyAlignment="1">
      <alignment horizontal="center" vertical="center" wrapText="1"/>
    </xf>
    <xf numFmtId="0" fontId="8" fillId="46" borderId="37" xfId="0" applyFont="1" applyFill="1" applyBorder="1" applyAlignment="1">
      <alignment horizontal="center" vertical="center" wrapText="1"/>
    </xf>
    <xf numFmtId="0" fontId="26" fillId="39" borderId="0" xfId="0" applyFont="1" applyFill="1" applyAlignment="1">
      <alignment horizontal="center" vertical="center"/>
    </xf>
    <xf numFmtId="0" fontId="8" fillId="46" borderId="22" xfId="0" applyFont="1" applyFill="1" applyBorder="1" applyAlignment="1">
      <alignment horizontal="center" vertical="center" wrapText="1"/>
    </xf>
    <xf numFmtId="0" fontId="8" fillId="46" borderId="10" xfId="0" applyFont="1" applyFill="1" applyBorder="1" applyAlignment="1">
      <alignment horizontal="center" vertical="center" wrapText="1"/>
    </xf>
    <xf numFmtId="0" fontId="8" fillId="42" borderId="67" xfId="0" applyFont="1" applyFill="1" applyBorder="1" applyAlignment="1">
      <alignment horizontal="center" vertical="center" wrapText="1"/>
    </xf>
    <xf numFmtId="0" fontId="8" fillId="42" borderId="55" xfId="0" applyFont="1" applyFill="1" applyBorder="1" applyAlignment="1">
      <alignment horizontal="center" vertical="center" wrapText="1"/>
    </xf>
    <xf numFmtId="0" fontId="8" fillId="42" borderId="58" xfId="0" applyFont="1" applyFill="1" applyBorder="1" applyAlignment="1">
      <alignment horizontal="center" vertical="center" wrapText="1"/>
    </xf>
    <xf numFmtId="0" fontId="19" fillId="46" borderId="27" xfId="0" applyFont="1" applyFill="1" applyBorder="1" applyAlignment="1">
      <alignment horizontal="center" vertical="center" textRotation="90" wrapText="1"/>
    </xf>
    <xf numFmtId="0" fontId="19" fillId="46" borderId="11" xfId="0" applyFont="1" applyFill="1" applyBorder="1" applyAlignment="1">
      <alignment horizontal="center" vertical="center" textRotation="90" wrapText="1"/>
    </xf>
    <xf numFmtId="0" fontId="10" fillId="45" borderId="68" xfId="0" applyFont="1" applyFill="1" applyBorder="1" applyAlignment="1">
      <alignment horizontal="center" vertical="center" wrapText="1"/>
    </xf>
    <xf numFmtId="0" fontId="10" fillId="45" borderId="69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center" vertical="center"/>
    </xf>
    <xf numFmtId="0" fontId="95" fillId="0" borderId="65" xfId="0" applyFont="1" applyBorder="1" applyAlignment="1">
      <alignment horizontal="center" vertical="center"/>
    </xf>
    <xf numFmtId="0" fontId="95" fillId="0" borderId="34" xfId="0" applyFont="1" applyBorder="1" applyAlignment="1">
      <alignment horizontal="center" vertical="center"/>
    </xf>
    <xf numFmtId="0" fontId="20" fillId="45" borderId="68" xfId="0" applyFont="1" applyFill="1" applyBorder="1" applyAlignment="1">
      <alignment horizontal="center" vertical="center"/>
    </xf>
    <xf numFmtId="0" fontId="20" fillId="45" borderId="70" xfId="0" applyFont="1" applyFill="1" applyBorder="1" applyAlignment="1">
      <alignment horizontal="center" vertical="center"/>
    </xf>
    <xf numFmtId="0" fontId="20" fillId="45" borderId="69" xfId="0" applyFont="1" applyFill="1" applyBorder="1" applyAlignment="1">
      <alignment horizontal="center" vertical="center"/>
    </xf>
    <xf numFmtId="0" fontId="96" fillId="0" borderId="21" xfId="0" applyFont="1" applyBorder="1" applyAlignment="1">
      <alignment horizontal="center" vertical="center"/>
    </xf>
    <xf numFmtId="0" fontId="96" fillId="0" borderId="65" xfId="0" applyFont="1" applyBorder="1" applyAlignment="1">
      <alignment horizontal="center" vertical="center"/>
    </xf>
    <xf numFmtId="0" fontId="96" fillId="0" borderId="34" xfId="0" applyFont="1" applyBorder="1" applyAlignment="1">
      <alignment horizontal="center" vertical="center"/>
    </xf>
    <xf numFmtId="0" fontId="97" fillId="0" borderId="21" xfId="0" applyFont="1" applyBorder="1" applyAlignment="1">
      <alignment horizontal="center" vertical="center"/>
    </xf>
    <xf numFmtId="0" fontId="97" fillId="0" borderId="65" xfId="0" applyFont="1" applyBorder="1" applyAlignment="1">
      <alignment horizontal="center" vertical="center"/>
    </xf>
    <xf numFmtId="0" fontId="97" fillId="0" borderId="34" xfId="0" applyFont="1" applyBorder="1" applyAlignment="1">
      <alignment horizontal="center" vertical="center"/>
    </xf>
    <xf numFmtId="0" fontId="18" fillId="36" borderId="63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20" fillId="45" borderId="68" xfId="0" applyFont="1" applyFill="1" applyBorder="1" applyAlignment="1">
      <alignment horizontal="center" vertical="center" wrapText="1"/>
    </xf>
    <xf numFmtId="0" fontId="20" fillId="45" borderId="69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0" fillId="45" borderId="27" xfId="0" applyFont="1" applyFill="1" applyBorder="1" applyAlignment="1">
      <alignment horizontal="center" vertical="center"/>
    </xf>
    <xf numFmtId="0" fontId="20" fillId="45" borderId="22" xfId="0" applyFont="1" applyFill="1" applyBorder="1" applyAlignment="1">
      <alignment horizontal="center" vertical="center"/>
    </xf>
    <xf numFmtId="0" fontId="20" fillId="45" borderId="45" xfId="0" applyFont="1" applyFill="1" applyBorder="1" applyAlignment="1">
      <alignment horizontal="center" vertical="center"/>
    </xf>
    <xf numFmtId="0" fontId="8" fillId="46" borderId="16" xfId="0" applyFont="1" applyFill="1" applyBorder="1" applyAlignment="1">
      <alignment horizontal="center" vertical="center" wrapText="1"/>
    </xf>
    <xf numFmtId="0" fontId="18" fillId="36" borderId="44" xfId="0" applyFont="1" applyFill="1" applyBorder="1" applyAlignment="1">
      <alignment horizontal="center" vertical="center"/>
    </xf>
    <xf numFmtId="0" fontId="18" fillId="36" borderId="71" xfId="0" applyFont="1" applyFill="1" applyBorder="1" applyAlignment="1">
      <alignment horizontal="center" vertical="center"/>
    </xf>
    <xf numFmtId="3" fontId="59" fillId="36" borderId="43" xfId="0" applyNumberFormat="1" applyFont="1" applyFill="1" applyBorder="1" applyAlignment="1">
      <alignment horizontal="center" vertical="center"/>
    </xf>
    <xf numFmtId="3" fontId="59" fillId="36" borderId="14" xfId="0" applyNumberFormat="1" applyFont="1" applyFill="1" applyBorder="1" applyAlignment="1">
      <alignment horizontal="center" vertical="center"/>
    </xf>
    <xf numFmtId="3" fontId="59" fillId="36" borderId="43" xfId="0" applyNumberFormat="1" applyFont="1" applyFill="1" applyBorder="1" applyAlignment="1">
      <alignment horizontal="left" vertical="center"/>
    </xf>
    <xf numFmtId="3" fontId="59" fillId="36" borderId="14" xfId="0" applyNumberFormat="1" applyFont="1" applyFill="1" applyBorder="1" applyAlignment="1">
      <alignment horizontal="left" vertical="center"/>
    </xf>
    <xf numFmtId="3" fontId="59" fillId="36" borderId="66" xfId="0" applyNumberFormat="1" applyFont="1" applyFill="1" applyBorder="1" applyAlignment="1">
      <alignment horizontal="center" vertical="center"/>
    </xf>
    <xf numFmtId="0" fontId="18" fillId="36" borderId="43" xfId="0" applyFont="1" applyFill="1" applyBorder="1" applyAlignment="1">
      <alignment horizontal="center" vertical="center"/>
    </xf>
    <xf numFmtId="0" fontId="89" fillId="0" borderId="72" xfId="0" applyFont="1" applyBorder="1" applyAlignment="1">
      <alignment horizontal="center" vertical="center" wrapText="1"/>
    </xf>
    <xf numFmtId="0" fontId="89" fillId="0" borderId="73" xfId="0" applyFont="1" applyBorder="1" applyAlignment="1">
      <alignment horizontal="center" vertical="center" wrapText="1"/>
    </xf>
    <xf numFmtId="0" fontId="89" fillId="0" borderId="74" xfId="0" applyFont="1" applyBorder="1" applyAlignment="1">
      <alignment horizontal="center" vertical="center" wrapText="1"/>
    </xf>
    <xf numFmtId="0" fontId="89" fillId="0" borderId="75" xfId="0" applyFont="1" applyBorder="1" applyAlignment="1">
      <alignment horizontal="center" vertical="center" wrapText="1"/>
    </xf>
    <xf numFmtId="0" fontId="90" fillId="0" borderId="0" xfId="0" applyFont="1" applyAlignment="1">
      <alignment horizontal="left" vertical="center"/>
    </xf>
    <xf numFmtId="0" fontId="89" fillId="41" borderId="68" xfId="0" applyFont="1" applyFill="1" applyBorder="1" applyAlignment="1">
      <alignment horizontal="center" vertical="center" wrapText="1"/>
    </xf>
    <xf numFmtId="0" fontId="89" fillId="41" borderId="76" xfId="0" applyFont="1" applyFill="1" applyBorder="1" applyAlignment="1">
      <alignment horizontal="center" vertical="center" wrapText="1"/>
    </xf>
    <xf numFmtId="0" fontId="89" fillId="41" borderId="77" xfId="0" applyFont="1" applyFill="1" applyBorder="1" applyAlignment="1">
      <alignment horizontal="center" vertical="center" wrapText="1"/>
    </xf>
    <xf numFmtId="0" fontId="89" fillId="41" borderId="78" xfId="0" applyFont="1" applyFill="1" applyBorder="1" applyAlignment="1">
      <alignment horizontal="center" vertical="center" wrapText="1"/>
    </xf>
    <xf numFmtId="0" fontId="89" fillId="41" borderId="52" xfId="0" applyFont="1" applyFill="1" applyBorder="1" applyAlignment="1">
      <alignment horizontal="center" vertical="center" wrapText="1"/>
    </xf>
    <xf numFmtId="0" fontId="89" fillId="41" borderId="79" xfId="0" applyFont="1" applyFill="1" applyBorder="1" applyAlignment="1">
      <alignment horizontal="center" vertical="center" wrapText="1"/>
    </xf>
    <xf numFmtId="0" fontId="89" fillId="41" borderId="80" xfId="0" applyFont="1" applyFill="1" applyBorder="1" applyAlignment="1">
      <alignment horizontal="center" vertical="center" wrapText="1"/>
    </xf>
    <xf numFmtId="0" fontId="89" fillId="41" borderId="81" xfId="0" applyFont="1" applyFill="1" applyBorder="1" applyAlignment="1">
      <alignment horizontal="center" vertical="center" wrapText="1"/>
    </xf>
    <xf numFmtId="0" fontId="18" fillId="36" borderId="66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" fillId="46" borderId="83" xfId="0" applyFont="1" applyFill="1" applyBorder="1" applyAlignment="1">
      <alignment horizontal="center" vertical="center" wrapText="1"/>
    </xf>
    <xf numFmtId="0" fontId="8" fillId="46" borderId="84" xfId="0" applyFont="1" applyFill="1" applyBorder="1" applyAlignment="1">
      <alignment horizontal="center" vertical="center" wrapText="1"/>
    </xf>
    <xf numFmtId="0" fontId="3" fillId="46" borderId="85" xfId="0" applyFont="1" applyFill="1" applyBorder="1" applyAlignment="1">
      <alignment horizontal="center" vertical="center" textRotation="90" wrapText="1"/>
    </xf>
    <xf numFmtId="0" fontId="3" fillId="46" borderId="42" xfId="0" applyFont="1" applyFill="1" applyBorder="1" applyAlignment="1">
      <alignment horizontal="center" vertical="center" textRotation="90" wrapText="1"/>
    </xf>
    <xf numFmtId="0" fontId="4" fillId="36" borderId="14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8" fillId="46" borderId="46" xfId="0" applyFont="1" applyFill="1" applyBorder="1" applyAlignment="1">
      <alignment horizontal="center" vertical="center" wrapText="1"/>
    </xf>
    <xf numFmtId="0" fontId="8" fillId="46" borderId="34" xfId="0" applyFont="1" applyFill="1" applyBorder="1" applyAlignment="1">
      <alignment horizontal="center" vertical="center" wrapText="1"/>
    </xf>
    <xf numFmtId="3" fontId="1" fillId="36" borderId="43" xfId="0" applyNumberFormat="1" applyFont="1" applyFill="1" applyBorder="1" applyAlignment="1">
      <alignment horizontal="center" vertical="center"/>
    </xf>
    <xf numFmtId="3" fontId="1" fillId="36" borderId="14" xfId="0" applyNumberFormat="1" applyFont="1" applyFill="1" applyBorder="1" applyAlignment="1">
      <alignment horizontal="center" vertical="center"/>
    </xf>
    <xf numFmtId="3" fontId="4" fillId="37" borderId="43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horizontal="center" vertical="center"/>
    </xf>
    <xf numFmtId="0" fontId="59" fillId="37" borderId="43" xfId="0" applyFont="1" applyFill="1" applyBorder="1" applyAlignment="1">
      <alignment horizontal="left" vertical="center" wrapText="1"/>
    </xf>
    <xf numFmtId="0" fontId="59" fillId="37" borderId="14" xfId="0" applyFont="1" applyFill="1" applyBorder="1" applyAlignment="1">
      <alignment horizontal="left" vertical="center" wrapText="1"/>
    </xf>
    <xf numFmtId="0" fontId="11" fillId="45" borderId="27" xfId="0" applyFont="1" applyFill="1" applyBorder="1" applyAlignment="1">
      <alignment horizontal="center" vertical="center"/>
    </xf>
    <xf numFmtId="0" fontId="11" fillId="45" borderId="22" xfId="0" applyFont="1" applyFill="1" applyBorder="1" applyAlignment="1">
      <alignment horizontal="center" vertical="center"/>
    </xf>
    <xf numFmtId="0" fontId="11" fillId="45" borderId="45" xfId="0" applyFont="1" applyFill="1" applyBorder="1" applyAlignment="1">
      <alignment horizontal="center" vertical="center"/>
    </xf>
    <xf numFmtId="0" fontId="10" fillId="45" borderId="27" xfId="0" applyFont="1" applyFill="1" applyBorder="1" applyAlignment="1">
      <alignment horizontal="center" vertical="center"/>
    </xf>
    <xf numFmtId="0" fontId="10" fillId="45" borderId="22" xfId="0" applyFont="1" applyFill="1" applyBorder="1" applyAlignment="1">
      <alignment horizontal="center" vertical="center"/>
    </xf>
    <xf numFmtId="0" fontId="10" fillId="45" borderId="26" xfId="0" applyFont="1" applyFill="1" applyBorder="1" applyAlignment="1">
      <alignment horizontal="center" vertical="center"/>
    </xf>
    <xf numFmtId="0" fontId="10" fillId="45" borderId="68" xfId="0" applyFont="1" applyFill="1" applyBorder="1" applyAlignment="1">
      <alignment horizontal="center" vertical="center"/>
    </xf>
    <xf numFmtId="0" fontId="10" fillId="45" borderId="70" xfId="0" applyFont="1" applyFill="1" applyBorder="1" applyAlignment="1">
      <alignment horizontal="center" vertical="center"/>
    </xf>
    <xf numFmtId="0" fontId="10" fillId="45" borderId="69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0" fillId="45" borderId="86" xfId="0" applyFont="1" applyFill="1" applyBorder="1" applyAlignment="1">
      <alignment horizontal="center" vertical="center" wrapText="1"/>
    </xf>
    <xf numFmtId="0" fontId="10" fillId="45" borderId="87" xfId="0" applyFont="1" applyFill="1" applyBorder="1" applyAlignment="1">
      <alignment horizontal="center" vertical="center" wrapText="1"/>
    </xf>
    <xf numFmtId="0" fontId="10" fillId="45" borderId="88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3" fillId="0" borderId="43" xfId="0" applyFont="1" applyBorder="1" applyAlignment="1">
      <alignment horizontal="center" vertical="top" wrapText="1"/>
    </xf>
    <xf numFmtId="0" fontId="93" fillId="0" borderId="14" xfId="0" applyFont="1" applyBorder="1" applyAlignment="1">
      <alignment horizontal="center" vertical="top" wrapText="1"/>
    </xf>
    <xf numFmtId="0" fontId="4" fillId="36" borderId="63" xfId="0" applyFont="1" applyFill="1" applyBorder="1" applyAlignment="1">
      <alignment horizontal="center" vertical="center"/>
    </xf>
    <xf numFmtId="0" fontId="98" fillId="0" borderId="89" xfId="0" applyFont="1" applyBorder="1" applyAlignment="1">
      <alignment horizontal="center" vertical="center" wrapText="1"/>
    </xf>
    <xf numFmtId="0" fontId="98" fillId="0" borderId="72" xfId="0" applyFont="1" applyBorder="1" applyAlignment="1">
      <alignment horizontal="center" vertical="center" wrapText="1"/>
    </xf>
    <xf numFmtId="0" fontId="98" fillId="0" borderId="73" xfId="0" applyFont="1" applyBorder="1" applyAlignment="1">
      <alignment horizontal="center" vertical="center" wrapText="1"/>
    </xf>
    <xf numFmtId="0" fontId="98" fillId="0" borderId="90" xfId="0" applyFont="1" applyBorder="1" applyAlignment="1">
      <alignment horizontal="center" vertical="center" wrapText="1"/>
    </xf>
    <xf numFmtId="0" fontId="98" fillId="0" borderId="70" xfId="0" applyFont="1" applyBorder="1" applyAlignment="1">
      <alignment horizontal="center" vertical="center" wrapText="1"/>
    </xf>
    <xf numFmtId="0" fontId="98" fillId="0" borderId="69" xfId="0" applyFont="1" applyBorder="1" applyAlignment="1">
      <alignment horizontal="center" vertical="center" wrapText="1"/>
    </xf>
    <xf numFmtId="0" fontId="98" fillId="0" borderId="91" xfId="0" applyFont="1" applyBorder="1" applyAlignment="1">
      <alignment horizontal="center" vertical="center" wrapText="1"/>
    </xf>
    <xf numFmtId="0" fontId="98" fillId="0" borderId="92" xfId="0" applyFont="1" applyBorder="1" applyAlignment="1">
      <alignment horizontal="center" vertical="center" wrapText="1"/>
    </xf>
    <xf numFmtId="0" fontId="98" fillId="0" borderId="93" xfId="0" applyFont="1" applyBorder="1" applyAlignment="1">
      <alignment horizontal="center" vertical="center" wrapText="1"/>
    </xf>
    <xf numFmtId="0" fontId="23" fillId="45" borderId="86" xfId="0" applyFont="1" applyFill="1" applyBorder="1" applyAlignment="1">
      <alignment horizontal="center" vertical="center" wrapText="1"/>
    </xf>
    <xf numFmtId="0" fontId="23" fillId="45" borderId="87" xfId="0" applyFont="1" applyFill="1" applyBorder="1" applyAlignment="1">
      <alignment horizontal="center" vertical="center" wrapText="1"/>
    </xf>
    <xf numFmtId="0" fontId="23" fillId="45" borderId="88" xfId="0" applyFont="1" applyFill="1" applyBorder="1" applyAlignment="1">
      <alignment horizontal="center" vertical="center" wrapText="1"/>
    </xf>
    <xf numFmtId="0" fontId="17" fillId="36" borderId="0" xfId="0" applyFont="1" applyFill="1" applyAlignment="1">
      <alignment vertical="center" wrapText="1"/>
    </xf>
    <xf numFmtId="0" fontId="85" fillId="36" borderId="0" xfId="0" applyFont="1" applyFill="1" applyAlignment="1">
      <alignment vertical="center" wrapText="1"/>
    </xf>
    <xf numFmtId="182" fontId="29" fillId="36" borderId="16" xfId="46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83" fillId="0" borderId="0" xfId="0" applyFont="1" applyAlignment="1">
      <alignment vertical="center" wrapText="1"/>
    </xf>
    <xf numFmtId="0" fontId="19" fillId="46" borderId="67" xfId="0" applyFont="1" applyFill="1" applyBorder="1" applyAlignment="1">
      <alignment horizontal="center" vertical="center" textRotation="90" wrapText="1"/>
    </xf>
    <xf numFmtId="0" fontId="19" fillId="46" borderId="55" xfId="0" applyFont="1" applyFill="1" applyBorder="1" applyAlignment="1">
      <alignment horizontal="center" vertical="center" textRotation="90" wrapText="1"/>
    </xf>
    <xf numFmtId="182" fontId="31" fillId="36" borderId="48" xfId="46" applyNumberFormat="1" applyFont="1" applyFill="1" applyBorder="1" applyAlignment="1">
      <alignment horizontal="center" vertical="center" wrapText="1"/>
    </xf>
    <xf numFmtId="182" fontId="31" fillId="36" borderId="14" xfId="46" applyNumberFormat="1" applyFont="1" applyFill="1" applyBorder="1" applyAlignment="1">
      <alignment horizontal="center" vertical="center" wrapText="1"/>
    </xf>
    <xf numFmtId="182" fontId="28" fillId="36" borderId="43" xfId="46" applyNumberFormat="1" applyFont="1" applyFill="1" applyBorder="1" applyAlignment="1">
      <alignment horizontal="center" vertical="center"/>
    </xf>
    <xf numFmtId="182" fontId="28" fillId="36" borderId="14" xfId="46" applyNumberFormat="1" applyFont="1" applyFill="1" applyBorder="1" applyAlignment="1">
      <alignment horizontal="center" vertical="center"/>
    </xf>
    <xf numFmtId="0" fontId="23" fillId="45" borderId="68" xfId="0" applyFont="1" applyFill="1" applyBorder="1" applyAlignment="1">
      <alignment horizontal="center" vertical="center" wrapText="1"/>
    </xf>
    <xf numFmtId="0" fontId="23" fillId="45" borderId="70" xfId="0" applyFont="1" applyFill="1" applyBorder="1" applyAlignment="1">
      <alignment horizontal="center" vertical="center" wrapText="1"/>
    </xf>
    <xf numFmtId="0" fontId="23" fillId="45" borderId="69" xfId="0" applyFont="1" applyFill="1" applyBorder="1" applyAlignment="1">
      <alignment horizontal="center" vertical="center" wrapText="1"/>
    </xf>
    <xf numFmtId="0" fontId="13" fillId="39" borderId="0" xfId="0" applyFont="1" applyFill="1" applyAlignment="1">
      <alignment horizontal="center" vertical="center"/>
    </xf>
    <xf numFmtId="0" fontId="2" fillId="34" borderId="48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 wrapText="1"/>
    </xf>
    <xf numFmtId="0" fontId="8" fillId="34" borderId="94" xfId="0" applyFont="1" applyFill="1" applyBorder="1" applyAlignment="1">
      <alignment horizontal="center" vertical="center" wrapText="1"/>
    </xf>
    <xf numFmtId="0" fontId="8" fillId="34" borderId="71" xfId="0" applyFont="1" applyFill="1" applyBorder="1" applyAlignment="1">
      <alignment horizontal="center" vertical="center" wrapText="1"/>
    </xf>
    <xf numFmtId="0" fontId="99" fillId="0" borderId="95" xfId="0" applyFont="1" applyBorder="1" applyAlignment="1">
      <alignment horizontal="center" vertical="center" wrapText="1"/>
    </xf>
    <xf numFmtId="0" fontId="99" fillId="0" borderId="96" xfId="0" applyFont="1" applyBorder="1" applyAlignment="1">
      <alignment horizontal="center" vertical="center" wrapText="1"/>
    </xf>
    <xf numFmtId="0" fontId="99" fillId="0" borderId="97" xfId="0" applyFont="1" applyBorder="1" applyAlignment="1">
      <alignment horizontal="center" vertical="center" wrapText="1"/>
    </xf>
    <xf numFmtId="0" fontId="2" fillId="34" borderId="94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8" fillId="42" borderId="98" xfId="0" applyFont="1" applyFill="1" applyBorder="1" applyAlignment="1">
      <alignment horizontal="center" vertical="center" wrapText="1"/>
    </xf>
    <xf numFmtId="0" fontId="8" fillId="42" borderId="59" xfId="0" applyFont="1" applyFill="1" applyBorder="1" applyAlignment="1">
      <alignment horizontal="center" vertical="center" wrapText="1"/>
    </xf>
    <xf numFmtId="0" fontId="93" fillId="0" borderId="70" xfId="0" applyFont="1" applyBorder="1" applyAlignment="1">
      <alignment/>
    </xf>
    <xf numFmtId="0" fontId="93" fillId="0" borderId="69" xfId="0" applyFont="1" applyBorder="1" applyAlignment="1">
      <alignment/>
    </xf>
    <xf numFmtId="0" fontId="3" fillId="46" borderId="27" xfId="0" applyFont="1" applyFill="1" applyBorder="1" applyAlignment="1">
      <alignment horizontal="center" vertical="center" textRotation="90" wrapText="1"/>
    </xf>
    <xf numFmtId="0" fontId="3" fillId="46" borderId="11" xfId="0" applyFont="1" applyFill="1" applyBorder="1" applyAlignment="1">
      <alignment horizontal="center" vertical="center" textRotation="90" wrapText="1"/>
    </xf>
    <xf numFmtId="0" fontId="0" fillId="0" borderId="98" xfId="0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0" fillId="45" borderId="70" xfId="0" applyFont="1" applyFill="1" applyBorder="1" applyAlignment="1">
      <alignment horizontal="center" vertical="center" wrapText="1"/>
    </xf>
    <xf numFmtId="0" fontId="11" fillId="45" borderId="86" xfId="0" applyFont="1" applyFill="1" applyBorder="1" applyAlignment="1">
      <alignment horizontal="center" vertical="center" wrapText="1"/>
    </xf>
    <xf numFmtId="0" fontId="11" fillId="45" borderId="87" xfId="0" applyFont="1" applyFill="1" applyBorder="1" applyAlignment="1">
      <alignment horizontal="center" vertical="center" wrapText="1"/>
    </xf>
    <xf numFmtId="0" fontId="11" fillId="45" borderId="88" xfId="0" applyFont="1" applyFill="1" applyBorder="1" applyAlignment="1">
      <alignment horizontal="center" vertical="center" wrapText="1"/>
    </xf>
    <xf numFmtId="0" fontId="57" fillId="0" borderId="4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3" fontId="57" fillId="0" borderId="43" xfId="0" applyNumberFormat="1" applyFont="1" applyFill="1" applyBorder="1" applyAlignment="1">
      <alignment horizontal="center" vertical="center"/>
    </xf>
    <xf numFmtId="3" fontId="57" fillId="0" borderId="14" xfId="0" applyNumberFormat="1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57" fillId="36" borderId="43" xfId="0" applyNumberFormat="1" applyFont="1" applyFill="1" applyBorder="1" applyAlignment="1">
      <alignment horizontal="center" vertical="center"/>
    </xf>
    <xf numFmtId="3" fontId="57" fillId="36" borderId="14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0" fillId="0" borderId="61" xfId="0" applyFont="1" applyBorder="1" applyAlignment="1">
      <alignment horizontal="center" vertical="center"/>
    </xf>
    <xf numFmtId="0" fontId="57" fillId="37" borderId="43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  <xf numFmtId="0" fontId="88" fillId="47" borderId="86" xfId="0" applyFont="1" applyFill="1" applyBorder="1" applyAlignment="1">
      <alignment horizontal="center" vertical="center" wrapText="1"/>
    </xf>
    <xf numFmtId="0" fontId="88" fillId="47" borderId="87" xfId="0" applyFont="1" applyFill="1" applyBorder="1" applyAlignment="1">
      <alignment horizontal="center" vertical="center" wrapText="1"/>
    </xf>
    <xf numFmtId="0" fontId="88" fillId="47" borderId="88" xfId="0" applyFont="1" applyFill="1" applyBorder="1" applyAlignment="1">
      <alignment horizontal="center" vertical="center" wrapText="1"/>
    </xf>
    <xf numFmtId="0" fontId="100" fillId="48" borderId="86" xfId="0" applyFont="1" applyFill="1" applyBorder="1" applyAlignment="1">
      <alignment horizontal="center" vertical="center" wrapText="1"/>
    </xf>
    <xf numFmtId="0" fontId="100" fillId="48" borderId="99" xfId="0" applyFont="1" applyFill="1" applyBorder="1" applyAlignment="1">
      <alignment horizontal="center" vertical="center" wrapText="1"/>
    </xf>
    <xf numFmtId="0" fontId="101" fillId="48" borderId="100" xfId="0" applyFont="1" applyFill="1" applyBorder="1" applyAlignment="1">
      <alignment horizontal="center" vertical="center" wrapText="1"/>
    </xf>
    <xf numFmtId="0" fontId="101" fillId="48" borderId="101" xfId="0" applyFont="1" applyFill="1" applyBorder="1" applyAlignment="1">
      <alignment horizontal="center" vertical="center" wrapText="1"/>
    </xf>
    <xf numFmtId="0" fontId="101" fillId="48" borderId="102" xfId="0" applyFont="1" applyFill="1" applyBorder="1" applyAlignment="1">
      <alignment horizontal="center" vertical="center" wrapText="1"/>
    </xf>
    <xf numFmtId="0" fontId="88" fillId="48" borderId="86" xfId="0" applyFont="1" applyFill="1" applyBorder="1" applyAlignment="1">
      <alignment horizontal="center" vertical="center" wrapText="1"/>
    </xf>
    <xf numFmtId="0" fontId="88" fillId="48" borderId="87" xfId="0" applyFont="1" applyFill="1" applyBorder="1" applyAlignment="1">
      <alignment horizontal="center" vertical="center" wrapText="1"/>
    </xf>
    <xf numFmtId="0" fontId="88" fillId="48" borderId="88" xfId="0" applyFont="1" applyFill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3" xfId="49"/>
    <cellStyle name="Currency" xfId="50"/>
    <cellStyle name="Currency [0]" xfId="51"/>
    <cellStyle name="Neutr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view="pageLayout" zoomScaleNormal="55" zoomScaleSheetLayoutView="40" workbookViewId="0" topLeftCell="A12">
      <selection activeCell="AD9" sqref="AD8:AE9"/>
    </sheetView>
  </sheetViews>
  <sheetFormatPr defaultColWidth="11.421875" defaultRowHeight="15"/>
  <cols>
    <col min="1" max="1" width="4.8515625" style="109" customWidth="1"/>
    <col min="2" max="2" width="3.57421875" style="0" customWidth="1"/>
    <col min="3" max="3" width="39.57421875" style="249" customWidth="1"/>
    <col min="4" max="4" width="27.8515625" style="249" customWidth="1"/>
    <col min="5" max="6" width="11.421875" style="249" customWidth="1"/>
    <col min="7" max="7" width="12.140625" style="249" customWidth="1"/>
    <col min="8" max="8" width="14.57421875" style="249" customWidth="1"/>
    <col min="9" max="9" width="19.140625" style="249" customWidth="1"/>
    <col min="10" max="10" width="14.421875" style="249" customWidth="1"/>
    <col min="11" max="11" width="15.57421875" style="249" customWidth="1"/>
    <col min="12" max="12" width="14.140625" style="249" customWidth="1"/>
    <col min="13" max="13" width="17.57421875" style="249" customWidth="1"/>
    <col min="14" max="14" width="22.57421875" style="249" customWidth="1"/>
    <col min="15" max="15" width="17.00390625" style="249" customWidth="1"/>
    <col min="16" max="16" width="20.57421875" style="249" customWidth="1"/>
    <col min="17" max="17" width="23.140625" style="249" customWidth="1"/>
    <col min="18" max="18" width="16.421875" style="249" customWidth="1"/>
    <col min="19" max="19" width="18.140625" style="249" customWidth="1"/>
    <col min="20" max="20" width="16.8515625" style="249" customWidth="1"/>
    <col min="21" max="21" width="17.57421875" style="249" customWidth="1"/>
    <col min="22" max="22" width="15.421875" style="249" customWidth="1"/>
    <col min="23" max="23" width="17.140625" style="249" customWidth="1"/>
    <col min="24" max="24" width="13.421875" style="249" customWidth="1"/>
    <col min="25" max="25" width="15.140625" style="249" customWidth="1"/>
    <col min="26" max="26" width="17.140625" style="0" customWidth="1"/>
  </cols>
  <sheetData>
    <row r="1" spans="2:28" ht="18.75">
      <c r="B1" s="189"/>
      <c r="C1" s="255"/>
      <c r="D1" s="251"/>
      <c r="E1" s="251"/>
      <c r="F1" s="251"/>
      <c r="G1" s="251"/>
      <c r="H1" s="251"/>
      <c r="I1" s="189"/>
      <c r="J1" s="189"/>
      <c r="K1" s="251"/>
      <c r="L1" s="256" t="s">
        <v>0</v>
      </c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"/>
      <c r="AB1" s="2"/>
    </row>
    <row r="2" spans="2:28" ht="18">
      <c r="B2" s="189"/>
      <c r="C2" s="94" t="s">
        <v>1</v>
      </c>
      <c r="D2" s="282" t="s">
        <v>138</v>
      </c>
      <c r="E2" s="283"/>
      <c r="F2" s="283"/>
      <c r="G2" s="283"/>
      <c r="H2" s="283"/>
      <c r="I2" s="283"/>
      <c r="J2" s="284"/>
      <c r="K2" s="252"/>
      <c r="L2" s="189"/>
      <c r="M2" s="189"/>
      <c r="N2" s="189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3"/>
      <c r="AB2" s="3"/>
    </row>
    <row r="3" spans="2:28" ht="15.75">
      <c r="B3" s="189"/>
      <c r="C3" s="94" t="s">
        <v>2</v>
      </c>
      <c r="D3" s="288">
        <v>2024</v>
      </c>
      <c r="E3" s="289"/>
      <c r="F3" s="289"/>
      <c r="G3" s="289"/>
      <c r="H3" s="289"/>
      <c r="I3" s="289"/>
      <c r="J3" s="290"/>
      <c r="K3" s="252"/>
      <c r="L3" s="189"/>
      <c r="M3" s="189"/>
      <c r="N3" s="189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3"/>
      <c r="AB3" s="3"/>
    </row>
    <row r="4" spans="2:28" ht="15.75">
      <c r="B4" s="189"/>
      <c r="C4" s="94" t="s">
        <v>3</v>
      </c>
      <c r="D4" s="288" t="s">
        <v>119</v>
      </c>
      <c r="E4" s="289"/>
      <c r="F4" s="289"/>
      <c r="G4" s="289"/>
      <c r="H4" s="289"/>
      <c r="I4" s="289"/>
      <c r="J4" s="290"/>
      <c r="K4" s="252"/>
      <c r="L4" s="189"/>
      <c r="M4" s="189"/>
      <c r="N4" s="189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3"/>
      <c r="AB4" s="3"/>
    </row>
    <row r="5" spans="2:28" ht="31.5">
      <c r="B5" s="189"/>
      <c r="C5" s="94" t="s">
        <v>4</v>
      </c>
      <c r="D5" s="291" t="s">
        <v>143</v>
      </c>
      <c r="E5" s="292"/>
      <c r="F5" s="292"/>
      <c r="G5" s="292"/>
      <c r="H5" s="292"/>
      <c r="I5" s="292"/>
      <c r="J5" s="293"/>
      <c r="K5" s="252"/>
      <c r="L5" s="189"/>
      <c r="M5" s="189"/>
      <c r="N5" s="189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3"/>
      <c r="AB5" s="3"/>
    </row>
    <row r="6" spans="2:28" ht="15.75">
      <c r="B6" s="189"/>
      <c r="C6" s="94" t="s">
        <v>5</v>
      </c>
      <c r="D6" s="288" t="s">
        <v>120</v>
      </c>
      <c r="E6" s="289"/>
      <c r="F6" s="289"/>
      <c r="G6" s="289"/>
      <c r="H6" s="289"/>
      <c r="I6" s="289"/>
      <c r="J6" s="290"/>
      <c r="K6" s="252"/>
      <c r="L6" s="189"/>
      <c r="M6" s="189"/>
      <c r="N6" s="189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3"/>
      <c r="AB6" s="3"/>
    </row>
    <row r="7" spans="2:28" ht="15.75">
      <c r="B7" s="208"/>
      <c r="C7" s="117"/>
      <c r="D7" s="117"/>
      <c r="E7" s="117"/>
      <c r="F7" s="117"/>
      <c r="G7" s="117"/>
      <c r="H7" s="117"/>
      <c r="I7" s="117"/>
      <c r="J7" s="117"/>
      <c r="K7" s="253"/>
      <c r="L7" s="208"/>
      <c r="M7" s="208"/>
      <c r="N7" s="208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0"/>
      <c r="AB7" s="20"/>
    </row>
    <row r="8" spans="2:28" ht="23.25">
      <c r="B8" s="189"/>
      <c r="C8" s="189"/>
      <c r="D8" s="189"/>
      <c r="E8" s="189"/>
      <c r="F8" s="189"/>
      <c r="G8" s="189"/>
      <c r="H8" s="189"/>
      <c r="I8" s="189"/>
      <c r="J8" s="208"/>
      <c r="K8" s="272" t="s">
        <v>130</v>
      </c>
      <c r="L8" s="272"/>
      <c r="M8" s="272"/>
      <c r="N8" s="272"/>
      <c r="O8" s="272"/>
      <c r="P8" s="272"/>
      <c r="Q8" s="272"/>
      <c r="R8" s="208"/>
      <c r="S8" s="189"/>
      <c r="T8" s="189"/>
      <c r="U8" s="189"/>
      <c r="V8" s="189"/>
      <c r="W8" s="189"/>
      <c r="X8" s="189"/>
      <c r="Y8" s="189"/>
      <c r="Z8" s="189"/>
      <c r="AA8" s="18"/>
      <c r="AB8" s="18"/>
    </row>
    <row r="9" spans="2:28" ht="16.5" thickBot="1">
      <c r="B9" s="189"/>
      <c r="C9" s="254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"/>
      <c r="AB9" s="1"/>
    </row>
    <row r="10" spans="2:25" s="189" customFormat="1" ht="16.5" thickBot="1">
      <c r="B10" s="267" t="s">
        <v>6</v>
      </c>
      <c r="C10" s="268"/>
      <c r="D10" s="268"/>
      <c r="E10" s="268"/>
      <c r="F10" s="268"/>
      <c r="G10" s="268"/>
      <c r="H10" s="269"/>
      <c r="I10" s="275" t="s">
        <v>7</v>
      </c>
      <c r="J10" s="285" t="s">
        <v>38</v>
      </c>
      <c r="K10" s="286"/>
      <c r="L10" s="286"/>
      <c r="M10" s="287"/>
      <c r="N10" s="285" t="s">
        <v>39</v>
      </c>
      <c r="O10" s="286"/>
      <c r="P10" s="287"/>
      <c r="Q10" s="302" t="s">
        <v>40</v>
      </c>
      <c r="R10" s="303"/>
      <c r="S10" s="303"/>
      <c r="T10" s="303"/>
      <c r="U10" s="303"/>
      <c r="V10" s="303"/>
      <c r="W10" s="304"/>
      <c r="X10" s="296" t="s">
        <v>41</v>
      </c>
      <c r="Y10" s="297"/>
    </row>
    <row r="11" spans="2:28" s="189" customFormat="1" ht="101.25" customHeight="1">
      <c r="B11" s="278" t="s">
        <v>8</v>
      </c>
      <c r="C11" s="270" t="s">
        <v>9</v>
      </c>
      <c r="D11" s="273" t="s">
        <v>10</v>
      </c>
      <c r="E11" s="273" t="s">
        <v>11</v>
      </c>
      <c r="F11" s="273" t="s">
        <v>42</v>
      </c>
      <c r="G11" s="273" t="s">
        <v>12</v>
      </c>
      <c r="H11" s="263" t="s">
        <v>13</v>
      </c>
      <c r="I11" s="276"/>
      <c r="J11" s="298" t="s">
        <v>43</v>
      </c>
      <c r="K11" s="10" t="s">
        <v>44</v>
      </c>
      <c r="L11" s="10" t="s">
        <v>14</v>
      </c>
      <c r="M11" s="9" t="s">
        <v>45</v>
      </c>
      <c r="N11" s="30" t="s">
        <v>46</v>
      </c>
      <c r="O11" s="10" t="s">
        <v>16</v>
      </c>
      <c r="P11" s="15" t="s">
        <v>17</v>
      </c>
      <c r="Q11" s="11" t="s">
        <v>18</v>
      </c>
      <c r="R11" s="12" t="s">
        <v>19</v>
      </c>
      <c r="S11" s="300" t="s">
        <v>20</v>
      </c>
      <c r="T11" s="12" t="s">
        <v>21</v>
      </c>
      <c r="U11" s="12" t="s">
        <v>22</v>
      </c>
      <c r="V11" s="12" t="s">
        <v>23</v>
      </c>
      <c r="W11" s="19" t="s">
        <v>24</v>
      </c>
      <c r="X11" s="27" t="s">
        <v>25</v>
      </c>
      <c r="Y11" s="301" t="s">
        <v>26</v>
      </c>
      <c r="Z11" s="190"/>
      <c r="AA11" s="190"/>
      <c r="AB11" s="190"/>
    </row>
    <row r="12" spans="2:28" s="189" customFormat="1" ht="16.5" thickBot="1">
      <c r="B12" s="279"/>
      <c r="C12" s="271"/>
      <c r="D12" s="274"/>
      <c r="E12" s="274"/>
      <c r="F12" s="274"/>
      <c r="G12" s="274"/>
      <c r="H12" s="264"/>
      <c r="I12" s="276"/>
      <c r="J12" s="299"/>
      <c r="K12" s="102" t="s">
        <v>121</v>
      </c>
      <c r="L12" s="144" t="s">
        <v>27</v>
      </c>
      <c r="M12" s="103" t="s">
        <v>30</v>
      </c>
      <c r="N12" s="22" t="s">
        <v>28</v>
      </c>
      <c r="O12" s="21" t="s">
        <v>121</v>
      </c>
      <c r="P12" s="59" t="s">
        <v>122</v>
      </c>
      <c r="Q12" s="22" t="s">
        <v>29</v>
      </c>
      <c r="R12" s="63" t="s">
        <v>121</v>
      </c>
      <c r="S12" s="300"/>
      <c r="T12" s="21" t="s">
        <v>29</v>
      </c>
      <c r="U12" s="24" t="s">
        <v>31</v>
      </c>
      <c r="V12" s="24" t="s">
        <v>27</v>
      </c>
      <c r="W12" s="68" t="s">
        <v>33</v>
      </c>
      <c r="X12" s="26"/>
      <c r="Y12" s="262"/>
      <c r="Z12" s="190"/>
      <c r="AA12" s="190"/>
      <c r="AB12" s="190"/>
    </row>
    <row r="13" spans="2:28" s="189" customFormat="1" ht="15" customHeight="1" thickBot="1">
      <c r="B13" s="310">
        <v>1</v>
      </c>
      <c r="C13" s="310" t="s">
        <v>131</v>
      </c>
      <c r="D13" s="308"/>
      <c r="E13" s="308">
        <v>10</v>
      </c>
      <c r="F13" s="308" t="s">
        <v>64</v>
      </c>
      <c r="G13" s="308">
        <v>1</v>
      </c>
      <c r="H13" s="308" t="s">
        <v>134</v>
      </c>
      <c r="I13" s="31" t="s">
        <v>34</v>
      </c>
      <c r="J13" s="163">
        <v>45343</v>
      </c>
      <c r="K13" s="164">
        <f>J13+12+5</f>
        <v>45360</v>
      </c>
      <c r="L13" s="164">
        <f>K13+3+2</f>
        <v>45365</v>
      </c>
      <c r="M13" s="165">
        <f>L13+30+14</f>
        <v>45409</v>
      </c>
      <c r="N13" s="166">
        <f>M13+15+7</f>
        <v>45431</v>
      </c>
      <c r="O13" s="167">
        <f>N13+12+7</f>
        <v>45450</v>
      </c>
      <c r="P13" s="168">
        <f>O13+15+6</f>
        <v>45471</v>
      </c>
      <c r="Q13" s="169">
        <f>P13+7+2</f>
        <v>45480</v>
      </c>
      <c r="R13" s="170">
        <f>Q13+12+6</f>
        <v>45498</v>
      </c>
      <c r="S13" s="167"/>
      <c r="T13" s="167">
        <f>R13+7+2</f>
        <v>45507</v>
      </c>
      <c r="U13" s="167">
        <f>T13+10+5</f>
        <v>45522</v>
      </c>
      <c r="V13" s="167">
        <f>U13+3+2</f>
        <v>45527</v>
      </c>
      <c r="W13" s="168">
        <f>V13+3+2</f>
        <v>45532</v>
      </c>
      <c r="X13" s="171"/>
      <c r="Y13" s="172"/>
      <c r="Z13" s="190"/>
      <c r="AA13" s="190"/>
      <c r="AB13" s="190"/>
    </row>
    <row r="14" spans="2:28" s="189" customFormat="1" ht="69.75" customHeight="1">
      <c r="B14" s="311"/>
      <c r="C14" s="311"/>
      <c r="D14" s="309"/>
      <c r="E14" s="309"/>
      <c r="F14" s="309"/>
      <c r="G14" s="309"/>
      <c r="H14" s="309"/>
      <c r="I14" s="145"/>
      <c r="J14" s="158"/>
      <c r="K14" s="158"/>
      <c r="L14" s="158"/>
      <c r="M14" s="158"/>
      <c r="N14" s="158"/>
      <c r="O14" s="158"/>
      <c r="P14" s="158"/>
      <c r="Q14" s="158"/>
      <c r="R14" s="158" t="s">
        <v>36</v>
      </c>
      <c r="S14" s="158"/>
      <c r="T14" s="158"/>
      <c r="U14" s="158"/>
      <c r="V14" s="158"/>
      <c r="W14" s="158"/>
      <c r="X14" s="158"/>
      <c r="Y14" s="158"/>
      <c r="Z14" s="190"/>
      <c r="AA14" s="190"/>
      <c r="AB14" s="190"/>
    </row>
    <row r="15" spans="1:28" s="189" customFormat="1" ht="15" customHeight="1" thickBot="1">
      <c r="A15" s="191"/>
      <c r="B15" s="310">
        <v>2</v>
      </c>
      <c r="C15" s="310" t="s">
        <v>132</v>
      </c>
      <c r="D15" s="308"/>
      <c r="E15" s="258">
        <v>10</v>
      </c>
      <c r="F15" s="313" t="s">
        <v>64</v>
      </c>
      <c r="G15" s="313">
        <v>2</v>
      </c>
      <c r="H15" s="306" t="s">
        <v>134</v>
      </c>
      <c r="I15" s="100" t="s">
        <v>34</v>
      </c>
      <c r="J15" s="167">
        <v>45343</v>
      </c>
      <c r="K15" s="167">
        <f>J15+12+5</f>
        <v>45360</v>
      </c>
      <c r="L15" s="167">
        <f>K15+3+2</f>
        <v>45365</v>
      </c>
      <c r="M15" s="167">
        <f>L15+30+14</f>
        <v>45409</v>
      </c>
      <c r="N15" s="232">
        <f>M15+15+7</f>
        <v>45431</v>
      </c>
      <c r="O15" s="167">
        <f>N15+12+7</f>
        <v>45450</v>
      </c>
      <c r="P15" s="168">
        <f>O15+15+6</f>
        <v>45471</v>
      </c>
      <c r="Q15" s="169">
        <f>P15+7+2</f>
        <v>45480</v>
      </c>
      <c r="R15" s="170">
        <f>Q15+12+6</f>
        <v>45498</v>
      </c>
      <c r="S15" s="167"/>
      <c r="T15" s="167">
        <f>R15+7+2</f>
        <v>45507</v>
      </c>
      <c r="U15" s="167">
        <f>T15+10+5</f>
        <v>45522</v>
      </c>
      <c r="V15" s="167">
        <f>U15+3+2</f>
        <v>45527</v>
      </c>
      <c r="W15" s="168">
        <f>V15+3+2</f>
        <v>45532</v>
      </c>
      <c r="X15" s="171"/>
      <c r="Y15" s="172"/>
      <c r="Z15" s="190"/>
      <c r="AA15" s="190"/>
      <c r="AB15" s="190"/>
    </row>
    <row r="16" spans="1:28" s="189" customFormat="1" ht="60" customHeight="1">
      <c r="A16" s="191"/>
      <c r="B16" s="311"/>
      <c r="C16" s="311"/>
      <c r="D16" s="312"/>
      <c r="E16" s="259"/>
      <c r="F16" s="327"/>
      <c r="G16" s="327"/>
      <c r="H16" s="307"/>
      <c r="I16" s="151"/>
      <c r="J16" s="162"/>
      <c r="K16" s="162"/>
      <c r="L16" s="162"/>
      <c r="M16" s="162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90"/>
      <c r="AA16" s="190"/>
      <c r="AB16" s="190"/>
    </row>
    <row r="17" spans="1:28" s="189" customFormat="1" ht="19.5" customHeight="1" thickBot="1">
      <c r="A17" s="192"/>
      <c r="B17" s="310">
        <v>3</v>
      </c>
      <c r="C17" s="310" t="s">
        <v>133</v>
      </c>
      <c r="D17" s="173" t="s">
        <v>36</v>
      </c>
      <c r="E17" s="258">
        <v>10</v>
      </c>
      <c r="F17" s="313" t="s">
        <v>64</v>
      </c>
      <c r="G17" s="313">
        <v>3</v>
      </c>
      <c r="H17" s="294" t="s">
        <v>134</v>
      </c>
      <c r="I17" s="231" t="s">
        <v>34</v>
      </c>
      <c r="J17" s="167">
        <v>45343</v>
      </c>
      <c r="K17" s="167">
        <f>J17+12+5</f>
        <v>45360</v>
      </c>
      <c r="L17" s="167">
        <f>K17+3+2</f>
        <v>45365</v>
      </c>
      <c r="M17" s="167">
        <f>L17+30+14</f>
        <v>45409</v>
      </c>
      <c r="N17" s="232">
        <f>M17+15+7</f>
        <v>45431</v>
      </c>
      <c r="O17" s="167">
        <f>N17+12+7</f>
        <v>45450</v>
      </c>
      <c r="P17" s="168">
        <f>O17+15+6</f>
        <v>45471</v>
      </c>
      <c r="Q17" s="169">
        <f>P17+7+2</f>
        <v>45480</v>
      </c>
      <c r="R17" s="170">
        <f>Q17+12+6</f>
        <v>45498</v>
      </c>
      <c r="S17" s="167"/>
      <c r="T17" s="167">
        <f>R17+7+2</f>
        <v>45507</v>
      </c>
      <c r="U17" s="167">
        <f>T17+10+5</f>
        <v>45522</v>
      </c>
      <c r="V17" s="167">
        <f>U17+3+2</f>
        <v>45527</v>
      </c>
      <c r="W17" s="168">
        <f>V17+3+2</f>
        <v>45532</v>
      </c>
      <c r="X17" s="171"/>
      <c r="Y17" s="172"/>
      <c r="Z17" s="190"/>
      <c r="AA17" s="190"/>
      <c r="AB17" s="190"/>
    </row>
    <row r="18" spans="1:28" s="189" customFormat="1" ht="60" customHeight="1">
      <c r="A18" s="192"/>
      <c r="B18" s="311"/>
      <c r="C18" s="311"/>
      <c r="D18" s="247"/>
      <c r="E18" s="260"/>
      <c r="F18" s="295"/>
      <c r="G18" s="295"/>
      <c r="H18" s="295"/>
      <c r="I18" s="153"/>
      <c r="J18" s="162"/>
      <c r="K18" s="162"/>
      <c r="L18" s="162"/>
      <c r="M18" s="162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90"/>
      <c r="AA18" s="190"/>
      <c r="AB18" s="190"/>
    </row>
    <row r="19" spans="2:28" s="189" customFormat="1" ht="36.75" customHeight="1" thickBot="1">
      <c r="B19" s="175"/>
      <c r="C19" s="176"/>
      <c r="D19" s="177"/>
      <c r="E19" s="178"/>
      <c r="F19" s="179"/>
      <c r="G19" s="179"/>
      <c r="H19" s="180"/>
      <c r="I19" s="181"/>
      <c r="J19" s="182"/>
      <c r="K19" s="183"/>
      <c r="L19" s="183"/>
      <c r="M19" s="184"/>
      <c r="N19" s="185"/>
      <c r="O19" s="183"/>
      <c r="P19" s="186"/>
      <c r="Q19" s="187"/>
      <c r="R19" s="187"/>
      <c r="S19" s="183"/>
      <c r="T19" s="183"/>
      <c r="U19" s="183"/>
      <c r="V19" s="188"/>
      <c r="W19" s="184"/>
      <c r="X19" s="185"/>
      <c r="Y19" s="186"/>
      <c r="Z19" s="190"/>
      <c r="AA19" s="190"/>
      <c r="AB19" s="190"/>
    </row>
    <row r="20" spans="2:28" ht="15.75"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214"/>
      <c r="Y20" s="214"/>
      <c r="Z20" s="214"/>
      <c r="AA20" s="17"/>
      <c r="AB20" s="17"/>
    </row>
    <row r="21" spans="2:28" ht="15.75"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214"/>
      <c r="W21" s="214"/>
      <c r="X21" s="190"/>
      <c r="Y21" s="190"/>
      <c r="Z21" s="214"/>
      <c r="AA21" s="17"/>
      <c r="AB21" s="17"/>
    </row>
    <row r="22" spans="3:30" ht="15">
      <c r="C22" s="250"/>
      <c r="D22" s="250"/>
      <c r="E22" s="250"/>
      <c r="F22" s="250"/>
      <c r="G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7"/>
      <c r="AA22" s="7"/>
      <c r="AB22" s="7"/>
      <c r="AC22" s="7"/>
      <c r="AD22" s="7"/>
    </row>
    <row r="23" spans="3:30" ht="15"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7"/>
      <c r="AA23" s="7"/>
      <c r="AB23" s="7"/>
      <c r="AC23" s="7"/>
      <c r="AD23" s="7"/>
    </row>
    <row r="24" spans="3:30" ht="15"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7"/>
      <c r="AA24" s="7"/>
      <c r="AB24" s="7"/>
      <c r="AC24" s="7"/>
      <c r="AD24" s="7"/>
    </row>
    <row r="25" spans="3:30" ht="15"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7"/>
      <c r="AA25" s="7"/>
      <c r="AB25" s="7"/>
      <c r="AC25" s="7"/>
      <c r="AD25" s="7"/>
    </row>
    <row r="26" spans="3:30" ht="15"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7"/>
      <c r="AA26" s="7"/>
      <c r="AB26" s="7"/>
      <c r="AC26" s="7"/>
      <c r="AD26" s="7"/>
    </row>
    <row r="27" spans="3:30" ht="15"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7"/>
      <c r="AA27" s="7"/>
      <c r="AB27" s="7"/>
      <c r="AC27" s="7"/>
      <c r="AD27" s="7"/>
    </row>
    <row r="28" spans="3:30" ht="15"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7"/>
      <c r="AA28" s="7"/>
      <c r="AB28" s="7"/>
      <c r="AC28" s="7"/>
      <c r="AD28" s="7"/>
    </row>
    <row r="29" spans="3:30" ht="15"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7"/>
      <c r="AA29" s="7"/>
      <c r="AB29" s="7"/>
      <c r="AC29" s="7"/>
      <c r="AD29" s="7"/>
    </row>
    <row r="30" spans="3:30" ht="15"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7"/>
      <c r="AA30" s="7"/>
      <c r="AB30" s="7"/>
      <c r="AC30" s="7"/>
      <c r="AD30" s="7"/>
    </row>
    <row r="31" spans="3:30" ht="15"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7"/>
      <c r="AA31" s="7"/>
      <c r="AB31" s="7"/>
      <c r="AC31" s="7"/>
      <c r="AD31" s="7"/>
    </row>
    <row r="32" spans="3:30" ht="15"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7"/>
      <c r="AA32" s="7"/>
      <c r="AB32" s="7"/>
      <c r="AC32" s="7"/>
      <c r="AD32" s="7"/>
    </row>
    <row r="33" spans="3:30" ht="15"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7"/>
      <c r="AA33" s="7"/>
      <c r="AB33" s="7"/>
      <c r="AC33" s="7"/>
      <c r="AD33" s="7"/>
    </row>
    <row r="34" spans="3:30" ht="15"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7"/>
      <c r="AA34" s="7"/>
      <c r="AB34" s="7"/>
      <c r="AC34" s="7"/>
      <c r="AD34" s="7"/>
    </row>
    <row r="35" spans="3:30" ht="15"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7"/>
      <c r="AA35" s="7"/>
      <c r="AB35" s="7"/>
      <c r="AC35" s="7"/>
      <c r="AD35" s="7"/>
    </row>
    <row r="36" spans="3:30" ht="15"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7"/>
      <c r="AA36" s="7"/>
      <c r="AB36" s="7"/>
      <c r="AC36" s="7"/>
      <c r="AD36" s="7"/>
    </row>
    <row r="37" spans="3:30" ht="15"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7"/>
      <c r="AA37" s="7"/>
      <c r="AB37" s="7"/>
      <c r="AC37" s="7"/>
      <c r="AD37" s="7"/>
    </row>
  </sheetData>
  <sheetProtection/>
  <mergeCells count="42">
    <mergeCell ref="G17:G18"/>
    <mergeCell ref="H13:H14"/>
    <mergeCell ref="G11:G12"/>
    <mergeCell ref="G15:G16"/>
    <mergeCell ref="B17:B18"/>
    <mergeCell ref="D15:D16"/>
    <mergeCell ref="B15:B16"/>
    <mergeCell ref="F15:F16"/>
    <mergeCell ref="B13:B14"/>
    <mergeCell ref="C13:C14"/>
    <mergeCell ref="D13:D14"/>
    <mergeCell ref="E13:E14"/>
    <mergeCell ref="F13:F14"/>
    <mergeCell ref="G13:G14"/>
    <mergeCell ref="C15:C16"/>
    <mergeCell ref="E15:E16"/>
    <mergeCell ref="C17:C18"/>
    <mergeCell ref="E17:E18"/>
    <mergeCell ref="F17:F18"/>
    <mergeCell ref="H15:H16"/>
    <mergeCell ref="D3:J3"/>
    <mergeCell ref="H17:H18"/>
    <mergeCell ref="X10:Y10"/>
    <mergeCell ref="J11:J12"/>
    <mergeCell ref="S11:S12"/>
    <mergeCell ref="Y11:Y12"/>
    <mergeCell ref="J10:M10"/>
    <mergeCell ref="H11:H12"/>
    <mergeCell ref="Q10:W10"/>
    <mergeCell ref="F11:F12"/>
    <mergeCell ref="N10:P10"/>
    <mergeCell ref="I10:I12"/>
    <mergeCell ref="D4:J4"/>
    <mergeCell ref="D5:J5"/>
    <mergeCell ref="B11:B12"/>
    <mergeCell ref="D11:D12"/>
    <mergeCell ref="E11:E12"/>
    <mergeCell ref="D6:J6"/>
    <mergeCell ref="D2:J2"/>
    <mergeCell ref="B10:H10"/>
    <mergeCell ref="C11:C12"/>
    <mergeCell ref="K8:Q8"/>
  </mergeCells>
  <printOptions/>
  <pageMargins left="0.003125" right="0.2362204724409449" top="0.4330708661417323" bottom="0.22574404761904762" header="0.2362204724409449" footer="0.31496062992125984"/>
  <pageSetup fitToHeight="1" fitToWidth="1" horizontalDpi="600" verticalDpi="6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26"/>
  <sheetViews>
    <sheetView showGridLines="0" view="pageBreakPreview" zoomScale="87" zoomScaleNormal="55" zoomScaleSheetLayoutView="87" workbookViewId="0" topLeftCell="A6">
      <selection activeCell="K19" sqref="K19"/>
    </sheetView>
  </sheetViews>
  <sheetFormatPr defaultColWidth="11.421875" defaultRowHeight="15"/>
  <cols>
    <col min="1" max="1" width="3.00390625" style="109" customWidth="1"/>
    <col min="2" max="2" width="5.140625" style="0" customWidth="1"/>
    <col min="3" max="3" width="61.140625" style="0" customWidth="1"/>
    <col min="4" max="4" width="25.140625" style="0" customWidth="1"/>
    <col min="5" max="5" width="7.8515625" style="0" customWidth="1"/>
    <col min="7" max="7" width="9.8515625" style="0" customWidth="1"/>
    <col min="8" max="8" width="10.00390625" style="0" customWidth="1"/>
    <col min="9" max="9" width="18.421875" style="0" customWidth="1"/>
    <col min="10" max="10" width="16.421875" style="0" customWidth="1"/>
    <col min="11" max="11" width="15.8515625" style="0" customWidth="1"/>
    <col min="12" max="13" width="12.421875" style="0" customWidth="1"/>
    <col min="14" max="14" width="14.140625" style="0" customWidth="1"/>
    <col min="15" max="15" width="12.57421875" style="0" customWidth="1"/>
    <col min="16" max="16" width="14.421875" style="0" customWidth="1"/>
    <col min="17" max="17" width="13.8515625" style="0" customWidth="1"/>
    <col min="18" max="18" width="14.57421875" style="0" customWidth="1"/>
    <col min="20" max="20" width="13.140625" style="0" customWidth="1"/>
    <col min="21" max="21" width="14.140625" style="0" customWidth="1"/>
    <col min="22" max="22" width="15.00390625" style="0" customWidth="1"/>
    <col min="23" max="23" width="14.57421875" style="0" customWidth="1"/>
    <col min="24" max="24" width="14.00390625" style="0" customWidth="1"/>
    <col min="25" max="25" width="13.8515625" style="0" customWidth="1"/>
  </cols>
  <sheetData>
    <row r="1" spans="3:25" ht="15.75">
      <c r="C1" s="79"/>
      <c r="D1" s="79"/>
      <c r="E1" s="79"/>
      <c r="F1" s="79"/>
      <c r="G1" s="79"/>
      <c r="H1" s="79"/>
      <c r="I1" s="79"/>
      <c r="J1" s="79"/>
      <c r="K1" s="80"/>
      <c r="L1" s="78"/>
      <c r="M1" s="78"/>
      <c r="N1" s="78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3:25" ht="23.25">
      <c r="C2" s="74"/>
      <c r="D2" s="74"/>
      <c r="E2" s="74"/>
      <c r="F2" s="74"/>
      <c r="G2" s="74"/>
      <c r="H2" s="74"/>
      <c r="I2" s="74"/>
      <c r="J2" s="76"/>
      <c r="K2" s="77" t="s">
        <v>90</v>
      </c>
      <c r="L2" s="77"/>
      <c r="M2" s="77"/>
      <c r="N2" s="77"/>
      <c r="O2" s="77"/>
      <c r="P2" s="77"/>
      <c r="Q2" s="75"/>
      <c r="R2" s="76"/>
      <c r="S2" s="74"/>
      <c r="T2" s="74"/>
      <c r="U2" s="74"/>
      <c r="V2" s="74"/>
      <c r="W2" s="74"/>
      <c r="X2" s="74"/>
      <c r="Y2" s="74"/>
    </row>
    <row r="3" spans="2:25" ht="1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3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2:25" ht="15.75" thickBot="1"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2:25" ht="18.75" thickBot="1">
      <c r="B5" s="358" t="s">
        <v>6</v>
      </c>
      <c r="C5" s="359"/>
      <c r="D5" s="359"/>
      <c r="E5" s="359"/>
      <c r="F5" s="359"/>
      <c r="G5" s="359"/>
      <c r="H5" s="360"/>
      <c r="I5" s="275" t="s">
        <v>7</v>
      </c>
      <c r="J5" s="351" t="s">
        <v>38</v>
      </c>
      <c r="K5" s="352"/>
      <c r="L5" s="352"/>
      <c r="M5" s="353"/>
      <c r="N5" s="345" t="s">
        <v>39</v>
      </c>
      <c r="O5" s="346"/>
      <c r="P5" s="347"/>
      <c r="Q5" s="348" t="s">
        <v>40</v>
      </c>
      <c r="R5" s="349"/>
      <c r="S5" s="349"/>
      <c r="T5" s="349"/>
      <c r="U5" s="349"/>
      <c r="V5" s="349"/>
      <c r="W5" s="350"/>
      <c r="X5" s="280" t="s">
        <v>118</v>
      </c>
      <c r="Y5" s="281"/>
    </row>
    <row r="6" spans="2:25" ht="127.5" customHeight="1">
      <c r="B6" s="332" t="s">
        <v>8</v>
      </c>
      <c r="C6" s="330" t="s">
        <v>9</v>
      </c>
      <c r="D6" s="336" t="s">
        <v>10</v>
      </c>
      <c r="E6" s="273" t="s">
        <v>11</v>
      </c>
      <c r="F6" s="273" t="s">
        <v>42</v>
      </c>
      <c r="G6" s="273" t="s">
        <v>12</v>
      </c>
      <c r="H6" s="263" t="s">
        <v>13</v>
      </c>
      <c r="I6" s="276"/>
      <c r="J6" s="298" t="s">
        <v>43</v>
      </c>
      <c r="K6" s="10" t="s">
        <v>44</v>
      </c>
      <c r="L6" s="10" t="s">
        <v>14</v>
      </c>
      <c r="M6" s="15" t="s">
        <v>15</v>
      </c>
      <c r="N6" s="11" t="s">
        <v>46</v>
      </c>
      <c r="O6" s="12" t="s">
        <v>16</v>
      </c>
      <c r="P6" s="19" t="s">
        <v>17</v>
      </c>
      <c r="Q6" s="11" t="s">
        <v>18</v>
      </c>
      <c r="R6" s="12" t="s">
        <v>19</v>
      </c>
      <c r="S6" s="300" t="s">
        <v>20</v>
      </c>
      <c r="T6" s="12" t="s">
        <v>21</v>
      </c>
      <c r="U6" s="12" t="s">
        <v>22</v>
      </c>
      <c r="V6" s="12" t="s">
        <v>23</v>
      </c>
      <c r="W6" s="13" t="s">
        <v>24</v>
      </c>
      <c r="X6" s="298" t="s">
        <v>25</v>
      </c>
      <c r="Y6" s="261" t="s">
        <v>26</v>
      </c>
    </row>
    <row r="7" spans="2:25" ht="16.5" thickBot="1">
      <c r="B7" s="333"/>
      <c r="C7" s="331"/>
      <c r="D7" s="337"/>
      <c r="E7" s="305"/>
      <c r="F7" s="305"/>
      <c r="G7" s="305"/>
      <c r="H7" s="357"/>
      <c r="I7" s="277"/>
      <c r="J7" s="356"/>
      <c r="K7" s="5" t="s">
        <v>121</v>
      </c>
      <c r="L7" s="8" t="s">
        <v>27</v>
      </c>
      <c r="M7" s="16" t="s">
        <v>30</v>
      </c>
      <c r="N7" s="6" t="s">
        <v>28</v>
      </c>
      <c r="O7" s="5" t="s">
        <v>121</v>
      </c>
      <c r="P7" s="83" t="s">
        <v>122</v>
      </c>
      <c r="Q7" s="22" t="s">
        <v>29</v>
      </c>
      <c r="R7" s="63" t="s">
        <v>121</v>
      </c>
      <c r="S7" s="300"/>
      <c r="T7" s="21" t="s">
        <v>29</v>
      </c>
      <c r="U7" s="24" t="s">
        <v>123</v>
      </c>
      <c r="V7" s="24" t="s">
        <v>27</v>
      </c>
      <c r="W7" s="64" t="s">
        <v>91</v>
      </c>
      <c r="X7" s="356"/>
      <c r="Y7" s="262"/>
    </row>
    <row r="8" spans="2:25" ht="15.75" customHeight="1">
      <c r="B8" s="328">
        <v>1</v>
      </c>
      <c r="C8" s="343" t="s">
        <v>140</v>
      </c>
      <c r="D8" s="338"/>
      <c r="E8" s="340" t="s">
        <v>126</v>
      </c>
      <c r="F8" s="334" t="s">
        <v>64</v>
      </c>
      <c r="G8" s="334">
        <v>1</v>
      </c>
      <c r="H8" s="354" t="s">
        <v>137</v>
      </c>
      <c r="I8" s="31" t="s">
        <v>34</v>
      </c>
      <c r="J8" s="34">
        <v>45343</v>
      </c>
      <c r="K8" s="49">
        <f>J8+12+5</f>
        <v>45360</v>
      </c>
      <c r="L8" s="49">
        <f>K8+3+2</f>
        <v>45365</v>
      </c>
      <c r="M8" s="35">
        <f>L8+30+14</f>
        <v>45409</v>
      </c>
      <c r="N8" s="32">
        <f>M8+15+7</f>
        <v>45431</v>
      </c>
      <c r="O8" s="119">
        <f>N8+12+7</f>
        <v>45450</v>
      </c>
      <c r="P8" s="66">
        <f>O8+15+6</f>
        <v>45471</v>
      </c>
      <c r="Q8" s="65">
        <f>P8+7+2</f>
        <v>45480</v>
      </c>
      <c r="R8" s="120">
        <f>Q8+12+6</f>
        <v>45498</v>
      </c>
      <c r="S8" s="119"/>
      <c r="T8" s="119">
        <f>R8+7+2</f>
        <v>45507</v>
      </c>
      <c r="U8" s="119">
        <f>T8+10+5</f>
        <v>45522</v>
      </c>
      <c r="V8" s="119">
        <f>U8+3+2</f>
        <v>45527</v>
      </c>
      <c r="W8" s="66">
        <f>V8+3+2</f>
        <v>45532</v>
      </c>
      <c r="X8" s="146"/>
      <c r="Y8" s="39"/>
    </row>
    <row r="9" spans="2:25" ht="29.25" customHeight="1">
      <c r="B9" s="329"/>
      <c r="C9" s="344"/>
      <c r="D9" s="339"/>
      <c r="E9" s="341"/>
      <c r="F9" s="335"/>
      <c r="G9" s="335"/>
      <c r="H9" s="355"/>
      <c r="I9" s="218" t="s">
        <v>35</v>
      </c>
      <c r="J9" s="219"/>
      <c r="K9" s="160"/>
      <c r="L9" s="160"/>
      <c r="M9" s="224"/>
      <c r="N9" s="219"/>
      <c r="O9" s="160"/>
      <c r="P9" s="225"/>
      <c r="Q9" s="219"/>
      <c r="R9" s="160"/>
      <c r="S9" s="217"/>
      <c r="T9" s="160"/>
      <c r="U9" s="160"/>
      <c r="V9" s="160"/>
      <c r="W9" s="225"/>
      <c r="X9" s="226"/>
      <c r="Y9" s="227"/>
    </row>
    <row r="10" spans="2:25" s="109" customFormat="1" ht="42" customHeight="1">
      <c r="B10" s="361">
        <v>2</v>
      </c>
      <c r="C10" s="363" t="s">
        <v>141</v>
      </c>
      <c r="D10" s="338"/>
      <c r="E10" s="340" t="s">
        <v>126</v>
      </c>
      <c r="F10" s="342" t="s">
        <v>64</v>
      </c>
      <c r="G10" s="342">
        <v>2</v>
      </c>
      <c r="H10" s="365" t="s">
        <v>137</v>
      </c>
      <c r="I10" s="220" t="s">
        <v>34</v>
      </c>
      <c r="J10" s="33">
        <v>45343</v>
      </c>
      <c r="K10" s="33">
        <f>J10+12+5</f>
        <v>45360</v>
      </c>
      <c r="L10" s="33">
        <f>K10+3+2</f>
        <v>45365</v>
      </c>
      <c r="M10" s="33">
        <f>L10+30+14</f>
        <v>45409</v>
      </c>
      <c r="N10" s="33">
        <f>M10+15+7</f>
        <v>45431</v>
      </c>
      <c r="O10" s="119">
        <f>N10+12+7</f>
        <v>45450</v>
      </c>
      <c r="P10" s="66">
        <f>O10+15+6</f>
        <v>45471</v>
      </c>
      <c r="Q10" s="65">
        <f>P10+7+2</f>
        <v>45480</v>
      </c>
      <c r="R10" s="120">
        <f>Q10+12+6</f>
        <v>45498</v>
      </c>
      <c r="S10" s="119"/>
      <c r="T10" s="119">
        <f>R10+7+2</f>
        <v>45507</v>
      </c>
      <c r="U10" s="119">
        <f>T10+10+5</f>
        <v>45522</v>
      </c>
      <c r="V10" s="119">
        <f>U10+3+2</f>
        <v>45527</v>
      </c>
      <c r="W10" s="66">
        <f>V10+3+2</f>
        <v>45532</v>
      </c>
      <c r="X10" s="146"/>
      <c r="Y10" s="39"/>
    </row>
    <row r="11" spans="2:25" s="109" customFormat="1" ht="26.25" customHeight="1">
      <c r="B11" s="362"/>
      <c r="C11" s="364"/>
      <c r="D11" s="339"/>
      <c r="E11" s="341"/>
      <c r="F11" s="334"/>
      <c r="G11" s="334"/>
      <c r="H11" s="334"/>
      <c r="I11" s="141"/>
      <c r="J11" s="147"/>
      <c r="K11" s="147"/>
      <c r="L11" s="161"/>
      <c r="M11" s="215"/>
      <c r="N11" s="139"/>
      <c r="O11" s="147"/>
      <c r="P11" s="148"/>
      <c r="Q11" s="139"/>
      <c r="R11" s="147"/>
      <c r="S11" s="48"/>
      <c r="T11" s="147"/>
      <c r="U11" s="147"/>
      <c r="V11" s="147"/>
      <c r="W11" s="148"/>
      <c r="X11" s="216"/>
      <c r="Y11" s="82"/>
    </row>
    <row r="12" spans="2:25" ht="16.5">
      <c r="B12" s="152"/>
      <c r="C12" s="221" t="s">
        <v>37</v>
      </c>
      <c r="D12" s="246"/>
      <c r="E12" s="222"/>
      <c r="F12" s="223"/>
      <c r="G12" s="223"/>
      <c r="H12" s="223"/>
      <c r="I12" s="228"/>
      <c r="J12" s="40"/>
      <c r="K12" s="40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229"/>
      <c r="Y12" s="230"/>
    </row>
    <row r="13" spans="2:25" ht="19.5" thickBot="1">
      <c r="B13" s="135"/>
      <c r="C13" s="69"/>
      <c r="D13" s="136"/>
      <c r="E13" s="137"/>
      <c r="F13" s="136"/>
      <c r="G13" s="136"/>
      <c r="H13" s="136"/>
      <c r="I13" s="70"/>
      <c r="J13" s="70"/>
      <c r="K13" s="2"/>
      <c r="L13" s="138"/>
      <c r="M13" s="138"/>
      <c r="N13" s="138"/>
      <c r="O13" s="138"/>
      <c r="P13" s="138"/>
      <c r="Q13" s="136"/>
      <c r="R13" s="136"/>
      <c r="S13" s="138"/>
      <c r="T13" s="138"/>
      <c r="U13" s="138"/>
      <c r="V13" s="138"/>
      <c r="W13" s="138"/>
      <c r="X13" s="138"/>
      <c r="Y13" s="109"/>
    </row>
    <row r="14" spans="5:25" ht="20.25" customHeight="1" thickBot="1">
      <c r="E14" s="70"/>
      <c r="F14" s="70"/>
      <c r="G14" s="70"/>
      <c r="H14" s="70"/>
      <c r="I14" s="70"/>
      <c r="W14" s="46"/>
      <c r="X14" s="47"/>
      <c r="Y14" s="72"/>
    </row>
    <row r="15" spans="5:25" ht="19.5" customHeight="1">
      <c r="E15" s="70"/>
      <c r="F15" s="70"/>
      <c r="G15" s="70"/>
      <c r="H15" s="70"/>
      <c r="W15" s="81"/>
      <c r="X15" s="73"/>
      <c r="Y15" s="70"/>
    </row>
    <row r="16" spans="23:25" ht="31.5" customHeight="1">
      <c r="W16" s="70"/>
      <c r="X16" s="70"/>
      <c r="Y16" s="70"/>
    </row>
    <row r="17" spans="23:25" ht="34.5" customHeight="1">
      <c r="W17" s="70"/>
      <c r="X17" s="70"/>
      <c r="Y17" s="70"/>
    </row>
    <row r="18" spans="23:25" ht="15">
      <c r="W18" s="70"/>
      <c r="X18" s="70"/>
      <c r="Y18" s="70"/>
    </row>
    <row r="19" spans="23:25" ht="38.25" customHeight="1">
      <c r="W19" s="70"/>
      <c r="X19" s="70"/>
      <c r="Y19" s="70"/>
    </row>
    <row r="20" spans="23:25" ht="19.5" customHeight="1">
      <c r="W20" s="70"/>
      <c r="X20" s="70"/>
      <c r="Y20" s="70"/>
    </row>
    <row r="21" spans="23:25" ht="19.5" customHeight="1">
      <c r="W21" s="70"/>
      <c r="X21" s="70"/>
      <c r="Y21" s="70"/>
    </row>
    <row r="22" spans="23:25" ht="61.5" customHeight="1">
      <c r="W22" s="70"/>
      <c r="X22" s="70"/>
      <c r="Y22" s="70"/>
    </row>
    <row r="23" spans="23:25" ht="27.75" customHeight="1">
      <c r="W23" s="70"/>
      <c r="X23" s="70"/>
      <c r="Y23" s="70"/>
    </row>
    <row r="24" spans="23:25" ht="24.75" customHeight="1">
      <c r="W24" s="70"/>
      <c r="X24" s="70"/>
      <c r="Y24" s="70"/>
    </row>
    <row r="25" spans="23:25" ht="15">
      <c r="W25" s="70"/>
      <c r="X25" s="70"/>
      <c r="Y25" s="70"/>
    </row>
    <row r="26" spans="23:25" ht="15">
      <c r="W26" s="70"/>
      <c r="X26" s="70"/>
      <c r="Y26" s="70"/>
    </row>
  </sheetData>
  <sheetProtection/>
  <mergeCells count="31">
    <mergeCell ref="B10:B11"/>
    <mergeCell ref="D10:D11"/>
    <mergeCell ref="C10:C11"/>
    <mergeCell ref="H10:H11"/>
    <mergeCell ref="S6:S7"/>
    <mergeCell ref="I5:I7"/>
    <mergeCell ref="H6:H7"/>
    <mergeCell ref="J6:J7"/>
    <mergeCell ref="B5:H5"/>
    <mergeCell ref="F6:F7"/>
    <mergeCell ref="X5:Y5"/>
    <mergeCell ref="N5:P5"/>
    <mergeCell ref="Q5:W5"/>
    <mergeCell ref="J5:M5"/>
    <mergeCell ref="H8:H9"/>
    <mergeCell ref="Y6:Y7"/>
    <mergeCell ref="X6:X7"/>
    <mergeCell ref="E10:E11"/>
    <mergeCell ref="F10:F11"/>
    <mergeCell ref="E8:E9"/>
    <mergeCell ref="G10:G11"/>
    <mergeCell ref="C8:C9"/>
    <mergeCell ref="E6:E7"/>
    <mergeCell ref="B8:B9"/>
    <mergeCell ref="C6:C7"/>
    <mergeCell ref="B6:B7"/>
    <mergeCell ref="G8:G9"/>
    <mergeCell ref="G6:G7"/>
    <mergeCell ref="F8:F9"/>
    <mergeCell ref="D6:D7"/>
    <mergeCell ref="D8:D9"/>
  </mergeCells>
  <printOptions/>
  <pageMargins left="0.2362204724409449" right="0.17" top="0.53" bottom="0.4" header="0.31496062992125984" footer="0.31496062992125984"/>
  <pageSetup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17"/>
  <sheetViews>
    <sheetView showGridLines="0" view="pageBreakPreview" zoomScale="115" zoomScaleNormal="40" zoomScaleSheetLayoutView="115" zoomScalePageLayoutView="0" workbookViewId="0" topLeftCell="A6">
      <selection activeCell="AG3" sqref="AG3"/>
    </sheetView>
  </sheetViews>
  <sheetFormatPr defaultColWidth="11.421875" defaultRowHeight="15"/>
  <cols>
    <col min="1" max="1" width="3.421875" style="109" customWidth="1"/>
    <col min="2" max="2" width="6.57421875" style="0" customWidth="1"/>
    <col min="3" max="3" width="29.00390625" style="0" customWidth="1"/>
    <col min="4" max="4" width="34.8515625" style="0" customWidth="1"/>
    <col min="7" max="7" width="13.140625" style="0" customWidth="1"/>
    <col min="9" max="9" width="18.8515625" style="0" customWidth="1"/>
    <col min="10" max="10" width="17.140625" style="0" customWidth="1"/>
    <col min="11" max="12" width="15.00390625" style="0" customWidth="1"/>
    <col min="13" max="13" width="16.140625" style="0" customWidth="1"/>
    <col min="14" max="14" width="17.57421875" style="0" customWidth="1"/>
    <col min="15" max="15" width="14.57421875" style="0" customWidth="1"/>
    <col min="16" max="16" width="13.8515625" style="0" customWidth="1"/>
    <col min="17" max="17" width="14.140625" style="0" customWidth="1"/>
    <col min="18" max="18" width="15.57421875" style="0" customWidth="1"/>
    <col min="19" max="19" width="13.421875" style="0" customWidth="1"/>
    <col min="20" max="20" width="14.8515625" style="0" customWidth="1"/>
    <col min="21" max="21" width="14.57421875" style="0" customWidth="1"/>
    <col min="22" max="22" width="16.8515625" style="0" customWidth="1"/>
    <col min="23" max="23" width="14.8515625" style="0" customWidth="1"/>
    <col min="25" max="25" width="14.00390625" style="0" customWidth="1"/>
    <col min="30" max="30" width="13.8515625" style="0" customWidth="1"/>
    <col min="31" max="31" width="4.140625" style="0" customWidth="1"/>
  </cols>
  <sheetData>
    <row r="3" spans="2:31" ht="15">
      <c r="B3" s="87"/>
      <c r="C3" s="381"/>
      <c r="D3" s="382"/>
      <c r="E3" s="382"/>
      <c r="F3" s="382"/>
      <c r="G3" s="382"/>
      <c r="H3" s="382"/>
      <c r="I3" s="87"/>
      <c r="J3" s="87"/>
      <c r="K3" s="91"/>
      <c r="L3" s="87"/>
      <c r="M3" s="87"/>
      <c r="N3" s="87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87"/>
      <c r="AA3" s="87"/>
      <c r="AB3" s="87"/>
      <c r="AC3" s="87"/>
      <c r="AD3" s="87"/>
      <c r="AE3" s="87"/>
    </row>
    <row r="4" spans="2:31" ht="23.25">
      <c r="B4" s="88"/>
      <c r="C4" s="88"/>
      <c r="D4" s="88"/>
      <c r="E4" s="88"/>
      <c r="F4" s="88"/>
      <c r="G4" s="88"/>
      <c r="H4" s="88"/>
      <c r="I4" s="88"/>
      <c r="J4" s="90"/>
      <c r="K4" s="392" t="s">
        <v>92</v>
      </c>
      <c r="L4" s="392"/>
      <c r="M4" s="392"/>
      <c r="N4" s="392"/>
      <c r="O4" s="392"/>
      <c r="P4" s="392"/>
      <c r="Q4" s="89"/>
      <c r="R4" s="89"/>
      <c r="S4" s="89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</row>
    <row r="5" spans="2:31" ht="15"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3"/>
      <c r="Z5" s="92"/>
      <c r="AA5" s="92"/>
      <c r="AB5" s="92"/>
      <c r="AC5" s="92"/>
      <c r="AD5" s="92"/>
      <c r="AE5" s="92"/>
    </row>
    <row r="6" spans="1:35" ht="16.5" thickBot="1">
      <c r="A6" s="189"/>
      <c r="B6" s="189"/>
      <c r="C6" s="193"/>
      <c r="D6" s="189"/>
      <c r="E6" s="194"/>
      <c r="F6" s="194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</row>
    <row r="7" spans="1:35" ht="33.75" customHeight="1" thickBot="1">
      <c r="A7" s="189"/>
      <c r="B7" s="389" t="s">
        <v>93</v>
      </c>
      <c r="C7" s="390"/>
      <c r="D7" s="390"/>
      <c r="E7" s="390"/>
      <c r="F7" s="390"/>
      <c r="G7" s="390"/>
      <c r="H7" s="391"/>
      <c r="I7" s="275" t="s">
        <v>7</v>
      </c>
      <c r="J7" s="375" t="s">
        <v>94</v>
      </c>
      <c r="K7" s="376"/>
      <c r="L7" s="376"/>
      <c r="M7" s="376"/>
      <c r="N7" s="377"/>
      <c r="O7" s="389" t="s">
        <v>95</v>
      </c>
      <c r="P7" s="404"/>
      <c r="Q7" s="404"/>
      <c r="R7" s="404"/>
      <c r="S7" s="404"/>
      <c r="T7" s="404"/>
      <c r="U7" s="405"/>
      <c r="V7" s="389" t="s">
        <v>40</v>
      </c>
      <c r="W7" s="390"/>
      <c r="X7" s="390"/>
      <c r="Y7" s="390"/>
      <c r="Z7" s="390"/>
      <c r="AA7" s="390"/>
      <c r="AB7" s="391"/>
      <c r="AC7" s="296" t="s">
        <v>41</v>
      </c>
      <c r="AD7" s="297"/>
      <c r="AE7" s="195"/>
      <c r="AF7" s="189"/>
      <c r="AG7" s="189"/>
      <c r="AH7" s="189"/>
      <c r="AI7" s="189"/>
    </row>
    <row r="8" spans="1:35" ht="132" customHeight="1">
      <c r="A8" s="189"/>
      <c r="B8" s="383" t="s">
        <v>8</v>
      </c>
      <c r="C8" s="270" t="s">
        <v>9</v>
      </c>
      <c r="D8" s="270" t="s">
        <v>96</v>
      </c>
      <c r="E8" s="270" t="s">
        <v>11</v>
      </c>
      <c r="F8" s="270" t="s">
        <v>42</v>
      </c>
      <c r="G8" s="270" t="s">
        <v>97</v>
      </c>
      <c r="H8" s="395" t="s">
        <v>98</v>
      </c>
      <c r="I8" s="402"/>
      <c r="J8" s="265" t="s">
        <v>99</v>
      </c>
      <c r="K8" s="142" t="s">
        <v>100</v>
      </c>
      <c r="L8" s="142" t="s">
        <v>101</v>
      </c>
      <c r="M8" s="142" t="s">
        <v>102</v>
      </c>
      <c r="N8" s="143" t="s">
        <v>103</v>
      </c>
      <c r="O8" s="99" t="s">
        <v>104</v>
      </c>
      <c r="P8" s="23" t="s">
        <v>105</v>
      </c>
      <c r="Q8" s="23" t="s">
        <v>106</v>
      </c>
      <c r="R8" s="23" t="s">
        <v>107</v>
      </c>
      <c r="S8" s="23" t="s">
        <v>108</v>
      </c>
      <c r="T8" s="23" t="s">
        <v>109</v>
      </c>
      <c r="U8" s="28" t="s">
        <v>110</v>
      </c>
      <c r="V8" s="29" t="s">
        <v>111</v>
      </c>
      <c r="W8" s="98" t="s">
        <v>112</v>
      </c>
      <c r="X8" s="393" t="s">
        <v>20</v>
      </c>
      <c r="Y8" s="23" t="s">
        <v>21</v>
      </c>
      <c r="Z8" s="28" t="s">
        <v>22</v>
      </c>
      <c r="AA8" s="105" t="s">
        <v>23</v>
      </c>
      <c r="AB8" s="28" t="s">
        <v>24</v>
      </c>
      <c r="AC8" s="298" t="s">
        <v>113</v>
      </c>
      <c r="AD8" s="400" t="s">
        <v>114</v>
      </c>
      <c r="AE8" s="195"/>
      <c r="AF8" s="189"/>
      <c r="AG8" s="189"/>
      <c r="AH8" s="189"/>
      <c r="AI8" s="189"/>
    </row>
    <row r="9" spans="1:35" ht="16.5" thickBot="1">
      <c r="A9" s="189"/>
      <c r="B9" s="384"/>
      <c r="C9" s="271"/>
      <c r="D9" s="271"/>
      <c r="E9" s="271"/>
      <c r="F9" s="271"/>
      <c r="G9" s="271"/>
      <c r="H9" s="396"/>
      <c r="I9" s="403"/>
      <c r="J9" s="266"/>
      <c r="K9" s="84" t="s">
        <v>121</v>
      </c>
      <c r="L9" s="84" t="s">
        <v>115</v>
      </c>
      <c r="M9" s="84" t="s">
        <v>28</v>
      </c>
      <c r="N9" s="84" t="s">
        <v>29</v>
      </c>
      <c r="O9" s="84" t="s">
        <v>91</v>
      </c>
      <c r="P9" s="102" t="s">
        <v>30</v>
      </c>
      <c r="Q9" s="84" t="s">
        <v>28</v>
      </c>
      <c r="R9" s="102" t="s">
        <v>121</v>
      </c>
      <c r="S9" s="102" t="s">
        <v>31</v>
      </c>
      <c r="T9" s="84" t="s">
        <v>29</v>
      </c>
      <c r="U9" s="104" t="s">
        <v>28</v>
      </c>
      <c r="V9" s="106" t="s">
        <v>32</v>
      </c>
      <c r="W9" s="107" t="s">
        <v>124</v>
      </c>
      <c r="X9" s="394"/>
      <c r="Y9" s="108" t="s">
        <v>29</v>
      </c>
      <c r="Z9" s="85" t="s">
        <v>31</v>
      </c>
      <c r="AA9" s="108" t="s">
        <v>27</v>
      </c>
      <c r="AB9" s="86" t="s">
        <v>33</v>
      </c>
      <c r="AC9" s="356"/>
      <c r="AD9" s="401"/>
      <c r="AE9" s="195"/>
      <c r="AF9" s="189"/>
      <c r="AG9" s="189"/>
      <c r="AH9" s="189"/>
      <c r="AI9" s="189"/>
    </row>
    <row r="10" spans="1:35" ht="15.75" customHeight="1">
      <c r="A10" s="189"/>
      <c r="B10" s="380">
        <v>1</v>
      </c>
      <c r="C10" s="385" t="s">
        <v>139</v>
      </c>
      <c r="D10" s="380"/>
      <c r="E10" s="387">
        <v>10</v>
      </c>
      <c r="F10" s="380" t="s">
        <v>64</v>
      </c>
      <c r="G10" s="380">
        <v>1</v>
      </c>
      <c r="H10" s="234"/>
      <c r="I10" s="241" t="s">
        <v>34</v>
      </c>
      <c r="J10" s="163">
        <v>45343</v>
      </c>
      <c r="K10" s="164">
        <f>J10+12+5</f>
        <v>45360</v>
      </c>
      <c r="L10" s="164">
        <f>K10+14+6</f>
        <v>45380</v>
      </c>
      <c r="M10" s="165">
        <f>L10+15+7</f>
        <v>45402</v>
      </c>
      <c r="N10" s="166">
        <f>M10+7+6</f>
        <v>45415</v>
      </c>
      <c r="O10" s="167">
        <f>N10+3+2</f>
        <v>45420</v>
      </c>
      <c r="P10" s="168">
        <f>O10+30+13</f>
        <v>45463</v>
      </c>
      <c r="Q10" s="169">
        <f>P10+15+6</f>
        <v>45484</v>
      </c>
      <c r="R10" s="170">
        <f>Q10+12+4</f>
        <v>45500</v>
      </c>
      <c r="S10" s="167">
        <f>R10+10+4</f>
        <v>45514</v>
      </c>
      <c r="T10" s="167">
        <f>S10+7+5</f>
        <v>45526</v>
      </c>
      <c r="U10" s="167">
        <f>T10+15+6</f>
        <v>45547</v>
      </c>
      <c r="V10" s="168">
        <f>U10+5+2</f>
        <v>45554</v>
      </c>
      <c r="W10" s="196">
        <f>V10+12+4</f>
        <v>45570</v>
      </c>
      <c r="X10" s="174"/>
      <c r="Y10" s="172">
        <f>W10+7+4</f>
        <v>45581</v>
      </c>
      <c r="Z10" s="130">
        <f>Y10+10+4</f>
        <v>45595</v>
      </c>
      <c r="AA10" s="130">
        <f>Z10+3</f>
        <v>45598</v>
      </c>
      <c r="AB10" s="132">
        <f>AA10+3+2</f>
        <v>45603</v>
      </c>
      <c r="AC10" s="129"/>
      <c r="AD10" s="132"/>
      <c r="AE10" s="195"/>
      <c r="AF10" s="189"/>
      <c r="AG10" s="189"/>
      <c r="AH10" s="189"/>
      <c r="AI10" s="189"/>
    </row>
    <row r="11" spans="1:35" ht="162" customHeight="1">
      <c r="A11" s="189"/>
      <c r="B11" s="380"/>
      <c r="C11" s="386"/>
      <c r="D11" s="380"/>
      <c r="E11" s="388"/>
      <c r="F11" s="380"/>
      <c r="G11" s="380"/>
      <c r="H11" s="234" t="s">
        <v>128</v>
      </c>
      <c r="I11" s="242" t="s">
        <v>35</v>
      </c>
      <c r="J11" s="197"/>
      <c r="K11" s="198"/>
      <c r="L11" s="198"/>
      <c r="M11" s="198"/>
      <c r="N11" s="199"/>
      <c r="O11" s="197"/>
      <c r="P11" s="198"/>
      <c r="Q11" s="198"/>
      <c r="R11" s="198"/>
      <c r="S11" s="198"/>
      <c r="T11" s="198"/>
      <c r="U11" s="199"/>
      <c r="V11" s="197"/>
      <c r="W11" s="198"/>
      <c r="X11" s="198"/>
      <c r="Y11" s="198"/>
      <c r="Z11" s="198"/>
      <c r="AA11" s="198"/>
      <c r="AB11" s="200"/>
      <c r="AC11" s="197"/>
      <c r="AD11" s="200"/>
      <c r="AE11" s="195"/>
      <c r="AF11" s="189"/>
      <c r="AG11" s="189"/>
      <c r="AH11" s="189"/>
      <c r="AI11" s="189"/>
    </row>
    <row r="12" spans="1:35" s="109" customFormat="1" ht="189.75" customHeight="1">
      <c r="A12" s="189"/>
      <c r="B12" s="233">
        <v>2</v>
      </c>
      <c r="C12" s="238" t="s">
        <v>129</v>
      </c>
      <c r="D12" s="240"/>
      <c r="E12" s="240">
        <v>10</v>
      </c>
      <c r="F12" s="240" t="s">
        <v>64</v>
      </c>
      <c r="G12" s="233">
        <v>2</v>
      </c>
      <c r="H12" s="234" t="s">
        <v>128</v>
      </c>
      <c r="I12" s="101" t="s">
        <v>35</v>
      </c>
      <c r="J12" s="197"/>
      <c r="K12" s="198"/>
      <c r="L12" s="198"/>
      <c r="M12" s="198"/>
      <c r="N12" s="199"/>
      <c r="O12" s="197"/>
      <c r="P12" s="198"/>
      <c r="Q12" s="198"/>
      <c r="R12" s="198"/>
      <c r="S12" s="198"/>
      <c r="T12" s="198"/>
      <c r="U12" s="199"/>
      <c r="V12" s="197"/>
      <c r="W12" s="198"/>
      <c r="X12" s="198"/>
      <c r="Y12" s="198"/>
      <c r="Z12" s="198"/>
      <c r="AA12" s="198"/>
      <c r="AB12" s="200"/>
      <c r="AC12" s="197"/>
      <c r="AD12" s="200"/>
      <c r="AE12" s="195"/>
      <c r="AF12" s="189"/>
      <c r="AG12" s="189"/>
      <c r="AH12" s="189"/>
      <c r="AI12" s="189"/>
    </row>
    <row r="13" spans="1:35" ht="96" customHeight="1" thickBot="1">
      <c r="A13" s="189"/>
      <c r="B13" s="235">
        <v>3</v>
      </c>
      <c r="C13" s="236" t="s">
        <v>127</v>
      </c>
      <c r="D13" s="239"/>
      <c r="E13" s="257">
        <v>10</v>
      </c>
      <c r="F13" s="233" t="s">
        <v>64</v>
      </c>
      <c r="G13" s="248">
        <v>3</v>
      </c>
      <c r="H13" s="243" t="s">
        <v>128</v>
      </c>
      <c r="I13" s="244" t="s">
        <v>35</v>
      </c>
      <c r="J13" s="237"/>
      <c r="K13" s="130"/>
      <c r="L13" s="130"/>
      <c r="M13" s="130"/>
      <c r="N13" s="131"/>
      <c r="O13" s="129"/>
      <c r="P13" s="130"/>
      <c r="Q13" s="130"/>
      <c r="R13" s="130"/>
      <c r="S13" s="130"/>
      <c r="T13" s="130"/>
      <c r="U13" s="131"/>
      <c r="V13" s="129"/>
      <c r="W13" s="130"/>
      <c r="X13" s="130"/>
      <c r="Y13" s="130"/>
      <c r="Z13" s="130"/>
      <c r="AA13" s="130"/>
      <c r="AB13" s="132"/>
      <c r="AC13" s="129"/>
      <c r="AD13" s="132"/>
      <c r="AE13" s="195"/>
      <c r="AF13" s="189"/>
      <c r="AG13" s="189"/>
      <c r="AH13" s="189"/>
      <c r="AI13" s="189"/>
    </row>
    <row r="14" spans="1:35" ht="29.25" thickBot="1">
      <c r="A14" s="189"/>
      <c r="B14" s="201"/>
      <c r="C14" s="202" t="s">
        <v>37</v>
      </c>
      <c r="D14" s="245"/>
      <c r="E14" s="203"/>
      <c r="F14" s="203"/>
      <c r="G14" s="203"/>
      <c r="H14" s="204"/>
      <c r="I14" s="205"/>
      <c r="J14" s="206"/>
      <c r="K14" s="203"/>
      <c r="L14" s="203"/>
      <c r="M14" s="203"/>
      <c r="N14" s="204"/>
      <c r="O14" s="206"/>
      <c r="P14" s="203"/>
      <c r="Q14" s="203"/>
      <c r="R14" s="203"/>
      <c r="S14" s="203"/>
      <c r="T14" s="203"/>
      <c r="U14" s="207"/>
      <c r="V14" s="206"/>
      <c r="W14" s="203"/>
      <c r="X14" s="203"/>
      <c r="Y14" s="203"/>
      <c r="Z14" s="203"/>
      <c r="AA14" s="203"/>
      <c r="AB14" s="207"/>
      <c r="AC14" s="206"/>
      <c r="AD14" s="204"/>
      <c r="AE14" s="95"/>
      <c r="AF14" s="189"/>
      <c r="AG14" s="189"/>
      <c r="AH14" s="189"/>
      <c r="AI14" s="189"/>
    </row>
    <row r="15" spans="1:35" ht="15.75">
      <c r="A15" s="189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6"/>
      <c r="AD15" s="96"/>
      <c r="AE15" s="96"/>
      <c r="AF15" s="189"/>
      <c r="AG15" s="189"/>
      <c r="AH15" s="189"/>
      <c r="AI15" s="189"/>
    </row>
    <row r="16" spans="1:35" ht="15.75">
      <c r="A16" s="189"/>
      <c r="B16" s="208"/>
      <c r="C16" s="209"/>
      <c r="D16" s="210"/>
      <c r="E16" s="210"/>
      <c r="F16" s="210"/>
      <c r="G16" s="210"/>
      <c r="H16" s="210"/>
      <c r="I16" s="208"/>
      <c r="J16" s="208"/>
      <c r="K16" s="210"/>
      <c r="L16" s="211" t="s">
        <v>0</v>
      </c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08"/>
      <c r="AA16" s="208"/>
      <c r="AB16" s="208"/>
      <c r="AC16" s="208"/>
      <c r="AD16" s="208"/>
      <c r="AE16" s="212"/>
      <c r="AF16" s="189"/>
      <c r="AG16" s="189"/>
      <c r="AH16" s="189"/>
      <c r="AI16" s="189"/>
    </row>
    <row r="17" spans="1:35" ht="15.75">
      <c r="A17" s="189"/>
      <c r="B17" s="212"/>
      <c r="C17" s="378"/>
      <c r="D17" s="379"/>
      <c r="E17" s="379"/>
      <c r="F17" s="379"/>
      <c r="G17" s="379"/>
      <c r="H17" s="379"/>
      <c r="I17" s="212"/>
      <c r="J17" s="212"/>
      <c r="K17" s="213"/>
      <c r="L17" s="212"/>
      <c r="M17" s="212"/>
      <c r="N17" s="212"/>
      <c r="O17" s="213"/>
      <c r="P17" s="213"/>
      <c r="Q17" s="213"/>
      <c r="R17" s="213"/>
      <c r="S17" s="213"/>
      <c r="T17" s="213"/>
      <c r="U17" s="213"/>
      <c r="V17" s="213"/>
      <c r="W17" s="213"/>
      <c r="X17" s="97"/>
      <c r="Y17" s="213"/>
      <c r="Z17" s="212"/>
      <c r="AA17" s="212"/>
      <c r="AB17" s="212"/>
      <c r="AC17" s="212"/>
      <c r="AD17" s="212"/>
      <c r="AE17" s="208"/>
      <c r="AF17" s="189"/>
      <c r="AG17" s="189"/>
      <c r="AH17" s="189"/>
      <c r="AI17" s="189"/>
    </row>
  </sheetData>
  <sheetProtection/>
  <mergeCells count="26">
    <mergeCell ref="AC7:AD7"/>
    <mergeCell ref="AD8:AD9"/>
    <mergeCell ref="I7:I9"/>
    <mergeCell ref="O7:U7"/>
    <mergeCell ref="V7:AB7"/>
    <mergeCell ref="AC8:AC9"/>
    <mergeCell ref="X8:X9"/>
    <mergeCell ref="G10:G11"/>
    <mergeCell ref="H8:H9"/>
    <mergeCell ref="K4:P4"/>
    <mergeCell ref="J7:N7"/>
    <mergeCell ref="J8:J9"/>
    <mergeCell ref="F10:F11"/>
    <mergeCell ref="D10:D11"/>
    <mergeCell ref="E10:E11"/>
    <mergeCell ref="B7:H7"/>
    <mergeCell ref="B8:B9"/>
    <mergeCell ref="C8:C9"/>
    <mergeCell ref="C10:C11"/>
    <mergeCell ref="C3:H3"/>
    <mergeCell ref="D8:D9"/>
    <mergeCell ref="F8:F9"/>
    <mergeCell ref="E8:E9"/>
    <mergeCell ref="C17:H17"/>
    <mergeCell ref="B10:B11"/>
    <mergeCell ref="G8:G9"/>
  </mergeCells>
  <printOptions/>
  <pageMargins left="0.4" right="0.18" top="0.75" bottom="0.75" header="0.3" footer="0.3"/>
  <pageSetup fitToHeight="1" fitToWidth="1" horizontalDpi="600" verticalDpi="600" orientation="landscape" paperSize="8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Z22"/>
  <sheetViews>
    <sheetView showGridLines="0" tabSelected="1" view="pageBreakPreview" zoomScale="115" zoomScaleNormal="40" zoomScaleSheetLayoutView="115" zoomScalePageLayoutView="0" workbookViewId="0" topLeftCell="A6">
      <selection activeCell="B2" sqref="B2:X28"/>
    </sheetView>
  </sheetViews>
  <sheetFormatPr defaultColWidth="11.421875" defaultRowHeight="15"/>
  <cols>
    <col min="1" max="1" width="2.57421875" style="109" customWidth="1"/>
    <col min="2" max="2" width="5.8515625" style="0" customWidth="1"/>
    <col min="3" max="3" width="30.8515625" style="0" customWidth="1"/>
    <col min="4" max="4" width="15.421875" style="0" customWidth="1"/>
    <col min="5" max="5" width="14.8515625" style="0" customWidth="1"/>
    <col min="16" max="16" width="13.8515625" style="0" customWidth="1"/>
    <col min="21" max="21" width="12.8515625" style="0" customWidth="1"/>
    <col min="24" max="24" width="16.421875" style="0" customWidth="1"/>
    <col min="26" max="26" width="1.8515625" style="0" customWidth="1"/>
  </cols>
  <sheetData>
    <row r="2" spans="2:26" ht="15.75">
      <c r="B2" s="116"/>
      <c r="C2" s="117"/>
      <c r="D2" s="117"/>
      <c r="E2" s="117"/>
      <c r="F2" s="117"/>
      <c r="G2" s="117"/>
      <c r="H2" s="117"/>
      <c r="I2" s="117"/>
      <c r="J2" s="117"/>
      <c r="K2" s="118"/>
      <c r="L2" s="116"/>
      <c r="M2" s="116"/>
      <c r="N2" s="116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2:26" ht="23.25">
      <c r="B3" s="114"/>
      <c r="C3" s="114"/>
      <c r="D3" s="114"/>
      <c r="E3" s="114"/>
      <c r="F3" s="114"/>
      <c r="G3" s="114"/>
      <c r="H3" s="114"/>
      <c r="I3" s="114"/>
      <c r="J3" s="115"/>
      <c r="K3" s="392" t="s">
        <v>125</v>
      </c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"/>
      <c r="Z3" s="3"/>
    </row>
    <row r="4" spans="2:26" ht="15.75" thickBot="1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3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2:26" ht="35.25" customHeight="1" thickBot="1">
      <c r="B5" s="280" t="s">
        <v>6</v>
      </c>
      <c r="C5" s="414"/>
      <c r="D5" s="414"/>
      <c r="E5" s="414"/>
      <c r="F5" s="414"/>
      <c r="G5" s="414"/>
      <c r="H5" s="281"/>
      <c r="I5" s="275" t="s">
        <v>7</v>
      </c>
      <c r="J5" s="280" t="s">
        <v>47</v>
      </c>
      <c r="K5" s="414"/>
      <c r="L5" s="414"/>
      <c r="M5" s="281"/>
      <c r="N5" s="415" t="s">
        <v>39</v>
      </c>
      <c r="O5" s="416"/>
      <c r="P5" s="417"/>
      <c r="Q5" s="280" t="s">
        <v>40</v>
      </c>
      <c r="R5" s="414"/>
      <c r="S5" s="414"/>
      <c r="T5" s="414"/>
      <c r="U5" s="414"/>
      <c r="V5" s="281"/>
      <c r="W5" s="280" t="s">
        <v>41</v>
      </c>
      <c r="X5" s="281"/>
      <c r="Y5" s="109"/>
      <c r="Z5" s="109"/>
    </row>
    <row r="6" spans="2:26" ht="102.75" customHeight="1">
      <c r="B6" s="406" t="s">
        <v>8</v>
      </c>
      <c r="C6" s="273" t="s">
        <v>9</v>
      </c>
      <c r="D6" s="273" t="s">
        <v>10</v>
      </c>
      <c r="E6" s="273" t="s">
        <v>11</v>
      </c>
      <c r="F6" s="273" t="s">
        <v>42</v>
      </c>
      <c r="G6" s="273" t="s">
        <v>12</v>
      </c>
      <c r="H6" s="395" t="s">
        <v>13</v>
      </c>
      <c r="I6" s="276"/>
      <c r="J6" s="298" t="s">
        <v>48</v>
      </c>
      <c r="K6" s="57" t="s">
        <v>49</v>
      </c>
      <c r="L6" s="140"/>
      <c r="M6" s="28" t="s">
        <v>45</v>
      </c>
      <c r="N6" s="11" t="s">
        <v>50</v>
      </c>
      <c r="O6" s="12" t="s">
        <v>51</v>
      </c>
      <c r="P6" s="13" t="s">
        <v>17</v>
      </c>
      <c r="Q6" s="29" t="s">
        <v>52</v>
      </c>
      <c r="R6" s="23" t="s">
        <v>53</v>
      </c>
      <c r="S6" s="412" t="s">
        <v>54</v>
      </c>
      <c r="T6" s="23" t="s">
        <v>55</v>
      </c>
      <c r="U6" s="23" t="s">
        <v>56</v>
      </c>
      <c r="V6" s="28" t="s">
        <v>24</v>
      </c>
      <c r="W6" s="265" t="s">
        <v>25</v>
      </c>
      <c r="X6" s="261" t="s">
        <v>26</v>
      </c>
      <c r="Y6" s="113"/>
      <c r="Z6" s="113"/>
    </row>
    <row r="7" spans="2:26" ht="16.5" thickBot="1">
      <c r="B7" s="407"/>
      <c r="C7" s="274"/>
      <c r="D7" s="274"/>
      <c r="E7" s="274"/>
      <c r="F7" s="274"/>
      <c r="G7" s="274"/>
      <c r="H7" s="411"/>
      <c r="I7" s="277"/>
      <c r="J7" s="356"/>
      <c r="K7" s="8" t="s">
        <v>32</v>
      </c>
      <c r="L7" s="8" t="s">
        <v>27</v>
      </c>
      <c r="M7" s="25" t="s">
        <v>28</v>
      </c>
      <c r="N7" s="60" t="s">
        <v>57</v>
      </c>
      <c r="O7" s="61" t="s">
        <v>32</v>
      </c>
      <c r="P7" s="62" t="s">
        <v>27</v>
      </c>
      <c r="Q7" s="6" t="s">
        <v>32</v>
      </c>
      <c r="R7" s="4" t="s">
        <v>32</v>
      </c>
      <c r="S7" s="413"/>
      <c r="T7" s="56" t="s">
        <v>27</v>
      </c>
      <c r="U7" s="4" t="s">
        <v>27</v>
      </c>
      <c r="V7" s="58" t="s">
        <v>33</v>
      </c>
      <c r="W7" s="266"/>
      <c r="X7" s="262"/>
      <c r="Y7" s="113"/>
      <c r="Z7" s="113"/>
    </row>
    <row r="8" spans="2:26" ht="15.75">
      <c r="B8" s="408">
        <v>1</v>
      </c>
      <c r="C8" s="418" t="s">
        <v>135</v>
      </c>
      <c r="D8" s="420"/>
      <c r="E8" s="422">
        <v>10</v>
      </c>
      <c r="F8" s="424" t="s">
        <v>64</v>
      </c>
      <c r="G8" s="424">
        <v>1</v>
      </c>
      <c r="H8" s="409" t="s">
        <v>67</v>
      </c>
      <c r="I8" s="31" t="s">
        <v>34</v>
      </c>
      <c r="J8" s="34">
        <v>45343</v>
      </c>
      <c r="K8" s="121">
        <f>J8+5+2</f>
        <v>45350</v>
      </c>
      <c r="L8" s="49">
        <f>K8+3</f>
        <v>45353</v>
      </c>
      <c r="M8" s="35">
        <f>L8+15+7</f>
        <v>45375</v>
      </c>
      <c r="N8" s="34">
        <f>M8+5+2</f>
        <v>45382</v>
      </c>
      <c r="O8" s="121">
        <f>N8+5+2</f>
        <v>45389</v>
      </c>
      <c r="P8" s="35">
        <f>O8+3+2</f>
        <v>45394</v>
      </c>
      <c r="Q8" s="34">
        <f>P8+5+3</f>
        <v>45402</v>
      </c>
      <c r="R8" s="49">
        <f>Q8+5+3</f>
        <v>45410</v>
      </c>
      <c r="S8" s="121"/>
      <c r="T8" s="49">
        <f>R8+3+3</f>
        <v>45416</v>
      </c>
      <c r="U8" s="49">
        <f>T8+3+2</f>
        <v>45421</v>
      </c>
      <c r="V8" s="35">
        <f>U8+3</f>
        <v>45424</v>
      </c>
      <c r="W8" s="35"/>
      <c r="X8" s="39"/>
      <c r="Y8" s="113"/>
      <c r="Z8" s="113"/>
    </row>
    <row r="9" spans="2:26" ht="16.5" thickBot="1">
      <c r="B9" s="329"/>
      <c r="C9" s="419"/>
      <c r="D9" s="421"/>
      <c r="E9" s="423"/>
      <c r="F9" s="425"/>
      <c r="G9" s="425"/>
      <c r="H9" s="410"/>
      <c r="I9" s="154"/>
      <c r="J9" s="149"/>
      <c r="K9" s="150"/>
      <c r="L9" s="155"/>
      <c r="M9" s="156"/>
      <c r="N9" s="157"/>
      <c r="O9" s="150"/>
      <c r="P9" s="156"/>
      <c r="Q9" s="157"/>
      <c r="R9" s="155"/>
      <c r="S9" s="150"/>
      <c r="T9" s="155"/>
      <c r="U9" s="155"/>
      <c r="V9" s="38"/>
      <c r="W9" s="36"/>
      <c r="X9" s="38"/>
      <c r="Y9" s="113"/>
      <c r="Z9" s="113"/>
    </row>
    <row r="10" spans="2:26" ht="15.75">
      <c r="B10" s="328">
        <v>2</v>
      </c>
      <c r="C10" s="430" t="s">
        <v>136</v>
      </c>
      <c r="D10" s="426"/>
      <c r="E10" s="340">
        <v>10</v>
      </c>
      <c r="F10" s="424" t="s">
        <v>64</v>
      </c>
      <c r="G10" s="342">
        <v>2</v>
      </c>
      <c r="H10" s="409" t="s">
        <v>67</v>
      </c>
      <c r="I10" s="31" t="s">
        <v>34</v>
      </c>
      <c r="J10" s="34"/>
      <c r="K10" s="121"/>
      <c r="L10" s="49"/>
      <c r="M10" s="35"/>
      <c r="N10" s="34"/>
      <c r="O10" s="121"/>
      <c r="P10" s="35"/>
      <c r="Q10" s="34"/>
      <c r="R10" s="49"/>
      <c r="S10" s="121"/>
      <c r="T10" s="49"/>
      <c r="U10" s="49"/>
      <c r="V10" s="35">
        <v>44662</v>
      </c>
      <c r="W10" s="67">
        <v>44676</v>
      </c>
      <c r="X10" s="39"/>
      <c r="Y10" s="113"/>
      <c r="Z10" s="113"/>
    </row>
    <row r="11" spans="2:26" ht="16.5" thickBot="1">
      <c r="B11" s="329"/>
      <c r="C11" s="431"/>
      <c r="D11" s="427"/>
      <c r="E11" s="341"/>
      <c r="F11" s="425"/>
      <c r="G11" s="334"/>
      <c r="H11" s="410"/>
      <c r="I11" s="41"/>
      <c r="J11" s="36"/>
      <c r="K11" s="50"/>
      <c r="L11" s="37"/>
      <c r="M11" s="38"/>
      <c r="N11" s="36"/>
      <c r="O11" s="50"/>
      <c r="P11" s="38"/>
      <c r="Q11" s="36"/>
      <c r="R11" s="37"/>
      <c r="S11" s="50"/>
      <c r="T11" s="37"/>
      <c r="U11" s="37"/>
      <c r="V11" s="38"/>
      <c r="W11" s="36"/>
      <c r="X11" s="38"/>
      <c r="Y11" s="113"/>
      <c r="Z11" s="113"/>
    </row>
    <row r="12" spans="2:26" ht="15.75" thickBot="1">
      <c r="B12" s="122"/>
      <c r="C12" s="123" t="s">
        <v>37</v>
      </c>
      <c r="D12" s="133"/>
      <c r="E12" s="14"/>
      <c r="F12" s="42"/>
      <c r="G12" s="42"/>
      <c r="H12" s="43"/>
      <c r="I12" s="51"/>
      <c r="J12" s="52"/>
      <c r="K12" s="52"/>
      <c r="L12" s="44"/>
      <c r="M12" s="45"/>
      <c r="N12" s="46"/>
      <c r="O12" s="52"/>
      <c r="P12" s="47"/>
      <c r="Q12" s="46"/>
      <c r="R12" s="44"/>
      <c r="S12" s="55"/>
      <c r="T12" s="53"/>
      <c r="U12" s="53"/>
      <c r="V12" s="54"/>
      <c r="W12" s="46"/>
      <c r="X12" s="47"/>
      <c r="Y12" s="113"/>
      <c r="Z12" s="113"/>
    </row>
    <row r="13" spans="3:26" ht="19.5" thickBot="1">
      <c r="C13" s="111"/>
      <c r="D13" s="112"/>
      <c r="E13" s="112"/>
      <c r="F13" s="112"/>
      <c r="G13" s="112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</row>
    <row r="14" spans="2:26" ht="21.75" thickBot="1">
      <c r="B14" s="428" t="s">
        <v>58</v>
      </c>
      <c r="C14" s="428"/>
      <c r="D14" s="429"/>
      <c r="E14" s="432" t="s">
        <v>59</v>
      </c>
      <c r="F14" s="433"/>
      <c r="G14" s="433"/>
      <c r="H14" s="433"/>
      <c r="I14" s="434"/>
      <c r="J14" s="109"/>
      <c r="K14" s="435" t="s">
        <v>60</v>
      </c>
      <c r="L14" s="436"/>
      <c r="M14" s="437" t="s">
        <v>61</v>
      </c>
      <c r="N14" s="438"/>
      <c r="O14" s="439"/>
      <c r="P14" s="109"/>
      <c r="Q14" s="440" t="s">
        <v>42</v>
      </c>
      <c r="R14" s="441"/>
      <c r="S14" s="441"/>
      <c r="T14" s="441"/>
      <c r="U14" s="442"/>
      <c r="V14" s="109"/>
      <c r="W14" s="109"/>
      <c r="X14" s="109"/>
      <c r="Y14" s="109"/>
      <c r="Z14" s="109"/>
    </row>
    <row r="15" spans="2:26" ht="30" customHeight="1" thickBot="1">
      <c r="B15" s="428" t="s">
        <v>62</v>
      </c>
      <c r="C15" s="428"/>
      <c r="D15" s="429"/>
      <c r="E15" s="134">
        <v>1</v>
      </c>
      <c r="F15" s="124" t="s">
        <v>116</v>
      </c>
      <c r="G15" s="397" t="s">
        <v>117</v>
      </c>
      <c r="H15" s="398"/>
      <c r="I15" s="399"/>
      <c r="J15" s="109"/>
      <c r="K15" s="321">
        <v>1</v>
      </c>
      <c r="L15" s="322"/>
      <c r="M15" s="366" t="s">
        <v>63</v>
      </c>
      <c r="N15" s="367"/>
      <c r="O15" s="368"/>
      <c r="P15" s="109"/>
      <c r="Q15" s="126">
        <v>1</v>
      </c>
      <c r="R15" s="126" t="s">
        <v>64</v>
      </c>
      <c r="S15" s="314" t="s">
        <v>65</v>
      </c>
      <c r="T15" s="314"/>
      <c r="U15" s="315"/>
      <c r="V15" s="109"/>
      <c r="W15" s="109"/>
      <c r="X15" s="109"/>
      <c r="Y15" s="109"/>
      <c r="Z15" s="109"/>
    </row>
    <row r="16" spans="2:26" ht="19.5" thickBot="1">
      <c r="B16" s="428" t="s">
        <v>66</v>
      </c>
      <c r="C16" s="428"/>
      <c r="D16" s="429"/>
      <c r="E16" s="134">
        <v>2</v>
      </c>
      <c r="F16" s="124" t="s">
        <v>67</v>
      </c>
      <c r="G16" s="397" t="s">
        <v>68</v>
      </c>
      <c r="H16" s="398"/>
      <c r="I16" s="399"/>
      <c r="J16" s="109"/>
      <c r="K16" s="323">
        <v>2</v>
      </c>
      <c r="L16" s="324"/>
      <c r="M16" s="366" t="s">
        <v>69</v>
      </c>
      <c r="N16" s="367"/>
      <c r="O16" s="368"/>
      <c r="P16" s="109"/>
      <c r="Q16" s="125">
        <v>2</v>
      </c>
      <c r="R16" s="125" t="s">
        <v>70</v>
      </c>
      <c r="S16" s="314" t="s">
        <v>71</v>
      </c>
      <c r="T16" s="314"/>
      <c r="U16" s="315"/>
      <c r="V16" s="109"/>
      <c r="W16" s="109"/>
      <c r="X16" s="109"/>
      <c r="Y16" s="109"/>
      <c r="Z16" s="109"/>
    </row>
    <row r="17" spans="2:26" ht="25.5" customHeight="1" thickBot="1">
      <c r="B17" s="428" t="s">
        <v>72</v>
      </c>
      <c r="C17" s="428"/>
      <c r="D17" s="429"/>
      <c r="E17" s="134">
        <v>3</v>
      </c>
      <c r="F17" s="124" t="s">
        <v>73</v>
      </c>
      <c r="G17" s="397" t="s">
        <v>74</v>
      </c>
      <c r="H17" s="398"/>
      <c r="I17" s="399"/>
      <c r="J17" s="109"/>
      <c r="K17" s="325">
        <v>3</v>
      </c>
      <c r="L17" s="326"/>
      <c r="M17" s="372" t="s">
        <v>75</v>
      </c>
      <c r="N17" s="373"/>
      <c r="O17" s="374"/>
      <c r="P17" s="109"/>
      <c r="Q17" s="127">
        <v>3</v>
      </c>
      <c r="R17" s="127" t="s">
        <v>76</v>
      </c>
      <c r="S17" s="316" t="s">
        <v>77</v>
      </c>
      <c r="T17" s="316"/>
      <c r="U17" s="317"/>
      <c r="V17" s="109"/>
      <c r="W17" s="109"/>
      <c r="X17" s="109"/>
      <c r="Y17" s="109"/>
      <c r="Z17" s="109"/>
    </row>
    <row r="18" spans="2:26" ht="16.5" thickBot="1">
      <c r="B18" s="428" t="s">
        <v>78</v>
      </c>
      <c r="C18" s="428"/>
      <c r="D18" s="428"/>
      <c r="E18" s="109"/>
      <c r="F18" s="109"/>
      <c r="G18" s="109"/>
      <c r="H18" s="109"/>
      <c r="I18" s="109"/>
      <c r="J18" s="109"/>
      <c r="K18" s="319">
        <v>4</v>
      </c>
      <c r="L18" s="320"/>
      <c r="M18" s="369" t="s">
        <v>79</v>
      </c>
      <c r="N18" s="370"/>
      <c r="O18" s="371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spans="2:26" ht="19.5" thickBot="1">
      <c r="B19" s="428" t="s">
        <v>142</v>
      </c>
      <c r="C19" s="428"/>
      <c r="D19" s="429"/>
      <c r="E19" s="432" t="s">
        <v>59</v>
      </c>
      <c r="F19" s="433"/>
      <c r="G19" s="433"/>
      <c r="H19" s="433"/>
      <c r="I19" s="434"/>
      <c r="J19" s="109"/>
      <c r="K19" s="319">
        <v>5</v>
      </c>
      <c r="L19" s="320"/>
      <c r="M19" s="369" t="s">
        <v>80</v>
      </c>
      <c r="N19" s="370"/>
      <c r="O19" s="371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</row>
    <row r="20" spans="3:26" ht="27" customHeight="1" thickBot="1">
      <c r="C20" s="128" t="s">
        <v>81</v>
      </c>
      <c r="D20" s="128"/>
      <c r="E20" s="134">
        <v>1</v>
      </c>
      <c r="F20" s="124" t="s">
        <v>82</v>
      </c>
      <c r="G20" s="397" t="s">
        <v>83</v>
      </c>
      <c r="H20" s="398"/>
      <c r="I20" s="399"/>
      <c r="J20" s="109"/>
      <c r="K20" s="319">
        <v>6</v>
      </c>
      <c r="L20" s="320"/>
      <c r="M20" s="369" t="s">
        <v>84</v>
      </c>
      <c r="N20" s="370"/>
      <c r="O20" s="371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</row>
    <row r="21" spans="3:26" ht="34.5" customHeight="1" thickBot="1">
      <c r="C21" s="318" t="s">
        <v>85</v>
      </c>
      <c r="D21" s="318"/>
      <c r="E21" s="134">
        <v>2</v>
      </c>
      <c r="F21" s="124" t="s">
        <v>86</v>
      </c>
      <c r="G21" s="397" t="s">
        <v>87</v>
      </c>
      <c r="H21" s="398"/>
      <c r="I21" s="39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</row>
    <row r="22" spans="3:26" ht="24.75" customHeight="1" thickBot="1">
      <c r="C22" s="109"/>
      <c r="D22" s="109"/>
      <c r="E22" s="134">
        <v>3</v>
      </c>
      <c r="F22" s="124" t="s">
        <v>88</v>
      </c>
      <c r="G22" s="397" t="s">
        <v>89</v>
      </c>
      <c r="H22" s="398"/>
      <c r="I22" s="399"/>
      <c r="J22" s="109"/>
      <c r="K22" s="110"/>
      <c r="L22" s="110"/>
      <c r="M22" s="110"/>
      <c r="N22" s="110"/>
      <c r="O22" s="110"/>
      <c r="P22" s="110"/>
      <c r="Q22" s="110"/>
      <c r="R22" s="110"/>
      <c r="S22" s="109"/>
      <c r="T22" s="109"/>
      <c r="U22" s="109"/>
      <c r="V22" s="109"/>
      <c r="W22" s="109"/>
      <c r="X22" s="109"/>
      <c r="Y22" s="109"/>
      <c r="Z22" s="113"/>
    </row>
  </sheetData>
  <sheetProtection/>
  <mergeCells count="65">
    <mergeCell ref="C21:D21"/>
    <mergeCell ref="K19:L19"/>
    <mergeCell ref="M19:O19"/>
    <mergeCell ref="S17:U17"/>
    <mergeCell ref="B17:D17"/>
    <mergeCell ref="B18:D18"/>
    <mergeCell ref="B19:D19"/>
    <mergeCell ref="K20:L20"/>
    <mergeCell ref="M20:O20"/>
    <mergeCell ref="E19:I19"/>
    <mergeCell ref="G20:I20"/>
    <mergeCell ref="G21:I21"/>
    <mergeCell ref="K18:L18"/>
    <mergeCell ref="M18:O18"/>
    <mergeCell ref="G17:I17"/>
    <mergeCell ref="K17:L17"/>
    <mergeCell ref="M17:O17"/>
    <mergeCell ref="S15:U15"/>
    <mergeCell ref="S16:U16"/>
    <mergeCell ref="G16:I16"/>
    <mergeCell ref="K16:L16"/>
    <mergeCell ref="M16:O16"/>
    <mergeCell ref="K3:X3"/>
    <mergeCell ref="K14:L14"/>
    <mergeCell ref="M14:O14"/>
    <mergeCell ref="Q14:U14"/>
    <mergeCell ref="G10:G11"/>
    <mergeCell ref="B15:D15"/>
    <mergeCell ref="B16:D16"/>
    <mergeCell ref="G15:I15"/>
    <mergeCell ref="K15:L15"/>
    <mergeCell ref="M15:O15"/>
    <mergeCell ref="E14:I14"/>
    <mergeCell ref="D10:D11"/>
    <mergeCell ref="G8:G9"/>
    <mergeCell ref="E10:E11"/>
    <mergeCell ref="F10:F11"/>
    <mergeCell ref="B14:D14"/>
    <mergeCell ref="W5:X5"/>
    <mergeCell ref="X6:X7"/>
    <mergeCell ref="B6:B7"/>
    <mergeCell ref="B10:B11"/>
    <mergeCell ref="C10:C11"/>
    <mergeCell ref="B8:B9"/>
    <mergeCell ref="C8:C9"/>
    <mergeCell ref="D8:D9"/>
    <mergeCell ref="E8:E9"/>
    <mergeCell ref="F8:F9"/>
    <mergeCell ref="J6:J7"/>
    <mergeCell ref="S6:S7"/>
    <mergeCell ref="W6:W7"/>
    <mergeCell ref="B5:H5"/>
    <mergeCell ref="I5:I7"/>
    <mergeCell ref="J5:M5"/>
    <mergeCell ref="N5:P5"/>
    <mergeCell ref="Q5:V5"/>
    <mergeCell ref="C6:C7"/>
    <mergeCell ref="D6:D7"/>
    <mergeCell ref="E6:E7"/>
    <mergeCell ref="F6:F7"/>
    <mergeCell ref="G6:G7"/>
    <mergeCell ref="H8:H9"/>
    <mergeCell ref="H6:H7"/>
    <mergeCell ref="H10:H11"/>
    <mergeCell ref="G22:I22"/>
  </mergeCells>
  <printOptions/>
  <pageMargins left="0.7" right="0.7" top="0.75" bottom="0.75" header="0.3" footer="0.3"/>
  <pageSetup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HP</dc:creator>
  <cp:keywords/>
  <dc:description/>
  <cp:lastModifiedBy>OUSMANE WOULADA</cp:lastModifiedBy>
  <cp:lastPrinted>2024-03-27T17:14:56Z</cp:lastPrinted>
  <dcterms:created xsi:type="dcterms:W3CDTF">2019-01-15T10:45:10Z</dcterms:created>
  <dcterms:modified xsi:type="dcterms:W3CDTF">2024-04-20T01:25:15Z</dcterms:modified>
  <cp:category/>
  <cp:version/>
  <cp:contentType/>
  <cp:contentStatus/>
</cp:coreProperties>
</file>