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40" windowHeight="8160" tabRatio="597" activeTab="0"/>
  </bookViews>
  <sheets>
    <sheet name="Prestaion courante" sheetId="1" r:id="rId1"/>
    <sheet name="Fourniture" sheetId="2" r:id="rId2"/>
    <sheet name="M Travaux" sheetId="3" r:id="rId3"/>
    <sheet name="Marché de Prestations" sheetId="4" r:id="rId4"/>
    <sheet name="Fournitures" sheetId="5" state="hidden" r:id="rId5"/>
    <sheet name="Prest. Intell." sheetId="6" state="hidden" r:id="rId6"/>
    <sheet name="Prestations courantes" sheetId="7" state="hidden" r:id="rId7"/>
    <sheet name="Travaux" sheetId="8" state="hidden" r:id="rId8"/>
  </sheets>
  <definedNames>
    <definedName name="_xlnm.Print_Titles" localSheetId="7">'Travaux'!$2:$14</definedName>
  </definedNames>
  <calcPr fullCalcOnLoad="1"/>
</workbook>
</file>

<file path=xl/comments3.xml><?xml version="1.0" encoding="utf-8"?>
<comments xmlns="http://schemas.openxmlformats.org/spreadsheetml/2006/main">
  <authors>
    <author>BANGOURA</author>
  </authors>
  <commentList>
    <comment ref="C19" authorId="0">
      <text>
        <r>
          <rPr>
            <b/>
            <sz val="9"/>
            <rFont val="Tahoma"/>
            <family val="2"/>
          </rPr>
          <t>BANGOURA:</t>
        </r>
        <r>
          <rPr>
            <sz val="9"/>
            <rFont val="Tahoma"/>
            <family val="2"/>
          </rPr>
          <t xml:space="preserve">
Attention au montant reamenagement budgétaire à faire</t>
        </r>
      </text>
    </comment>
    <comment ref="B33" authorId="0">
      <text>
        <r>
          <rPr>
            <b/>
            <sz val="9"/>
            <rFont val="Tahoma"/>
            <family val="2"/>
          </rPr>
          <t>BANGOURA:</t>
        </r>
        <r>
          <rPr>
            <sz val="9"/>
            <rFont val="Tahoma"/>
            <family val="2"/>
          </rPr>
          <t xml:space="preserve">
faire un planing</t>
        </r>
      </text>
    </comment>
    <comment ref="C33" authorId="0">
      <text>
        <r>
          <rPr>
            <b/>
            <sz val="9"/>
            <rFont val="Tahoma"/>
            <family val="2"/>
          </rPr>
          <t>BANGOURA:??????</t>
        </r>
      </text>
    </comment>
  </commentList>
</comments>
</file>

<file path=xl/sharedStrings.xml><?xml version="1.0" encoding="utf-8"?>
<sst xmlns="http://schemas.openxmlformats.org/spreadsheetml/2006/main" count="1761" uniqueCount="302">
  <si>
    <t>PHASE 3 : CONCLUSION ET NOTIFICATION DU MARCHE</t>
  </si>
  <si>
    <t>IDENTIFICATION DU PROJET/MARCHE</t>
  </si>
  <si>
    <t>PREALABLE</t>
  </si>
  <si>
    <t>Coût Total</t>
  </si>
  <si>
    <t>PLAN DE PASSATION DES MARCHES</t>
  </si>
  <si>
    <t>Publication APQ</t>
  </si>
  <si>
    <t>PHASE 1 : PROCEDURE DE PRE QUALIFICATION</t>
  </si>
  <si>
    <t>PHASE 2 : PROCEDURE D'APPEL D'OFFRES</t>
  </si>
  <si>
    <t>PHASE 3 : EVALUATION DES OFFRES</t>
  </si>
  <si>
    <t>PHASE 4 : CONCLUSION ET NOTIFICATION DU MARCHE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</si>
  <si>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</si>
  <si>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</si>
  <si>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</si>
  <si>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</si>
  <si>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</si>
  <si>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</si>
  <si>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Montant budget en FC</t>
  </si>
  <si>
    <t>Elaboration du DAO</t>
  </si>
  <si>
    <t xml:space="preserve">Publication  AAO   </t>
  </si>
  <si>
    <t xml:space="preserve">N° AMI </t>
  </si>
  <si>
    <t>PHASE 1 : PROCEDURE DE PRESELECTION</t>
  </si>
  <si>
    <t>Envoi Lettres d'invitation</t>
  </si>
  <si>
    <t>Evaluation des Prop. Techn.</t>
  </si>
  <si>
    <t>Non Objection sur rapport PT</t>
  </si>
  <si>
    <t>Date début Prestations</t>
  </si>
  <si>
    <t>Date limite dépôt Offres</t>
  </si>
  <si>
    <t>Date limite dépôt candid.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</si>
  <si>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</si>
  <si>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</si>
  <si>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</si>
  <si>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</si>
  <si>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</si>
  <si>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</si>
  <si>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MARCHES DE TRAVAUX AVEC PRE QUALIFICATION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</si>
  <si>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</si>
  <si>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</si>
  <si>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</si>
  <si>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</si>
  <si>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</si>
  <si>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</si>
  <si>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</si>
  <si>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</si>
  <si>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</si>
  <si>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</si>
  <si>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</si>
  <si>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</si>
  <si>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</si>
  <si>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</si>
  <si>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</si>
  <si>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</si>
  <si>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</si>
  <si>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</si>
  <si>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CR</t>
  </si>
  <si>
    <t>Consultation Restreinte</t>
  </si>
  <si>
    <t>Code Marché</t>
  </si>
  <si>
    <t>Nature de Marché</t>
  </si>
  <si>
    <t>Type de Financement</t>
  </si>
  <si>
    <t>BND</t>
  </si>
  <si>
    <t>FINEX</t>
  </si>
  <si>
    <t>Financement Extérieur</t>
  </si>
  <si>
    <t>CONJOINT</t>
  </si>
  <si>
    <t>Montant du Contrat en GNF</t>
  </si>
  <si>
    <t>Montant Budget GNF</t>
  </si>
  <si>
    <t>Date fin travaux</t>
  </si>
  <si>
    <t>Montant budget GNF</t>
  </si>
  <si>
    <t>Date de fin des prestations</t>
  </si>
  <si>
    <t>30 ou 45 j</t>
  </si>
  <si>
    <t>15 j</t>
  </si>
  <si>
    <t>3 j</t>
  </si>
  <si>
    <t>Signature du marché</t>
  </si>
  <si>
    <t>7 j</t>
  </si>
  <si>
    <t>1 j</t>
  </si>
  <si>
    <t>PHASE 3: CONCLUSION ET NOTIFICATION DU MARCHE</t>
  </si>
  <si>
    <t>Date limite dépôt Offres/ouverture des plis</t>
  </si>
  <si>
    <t>Publication attribution/Notification provisoire</t>
  </si>
  <si>
    <t xml:space="preserve">  Type de Financement</t>
  </si>
  <si>
    <t>mois</t>
  </si>
  <si>
    <t>MARCHES DE TRAVAUX  SANS PRE QUALIFICATION</t>
  </si>
  <si>
    <t>jours</t>
  </si>
  <si>
    <t>Non Objection sur le rapport de préqualification et DAO inclant Liste restreinte</t>
  </si>
  <si>
    <t>PHASE 4 : EXECUTION DU MARCHE</t>
  </si>
  <si>
    <t>Etudes et Elaboration DPQ et DAO</t>
  </si>
  <si>
    <t>Evaluation des offres pour liste restreinte</t>
  </si>
  <si>
    <t>Enregistrement /Immatriculation du marché</t>
  </si>
  <si>
    <t>PHASE 5 : EXECUTION DU MARCHE</t>
  </si>
  <si>
    <t>Ouverture et Evaluation des offres</t>
  </si>
  <si>
    <t>Non Objection sur Rap. d'Evaluation</t>
  </si>
  <si>
    <t>Ouverture /Evaluation des offres</t>
  </si>
  <si>
    <t>MARCHES DE FOURNITURE AVEC PRE QUALIFICATION</t>
  </si>
  <si>
    <t>Préparation TDR et DP</t>
  </si>
  <si>
    <t>Non Objection sur TDR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</si>
  <si>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</si>
  <si>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</si>
  <si>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</si>
  <si>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</si>
  <si>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</si>
  <si>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</si>
  <si>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</si>
  <si>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</si>
  <si>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</si>
  <si>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</si>
  <si>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</si>
  <si>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Non Objection sur les TDR et la liste restreinte</t>
  </si>
  <si>
    <t>Elaboration des TDR</t>
  </si>
  <si>
    <t>5 j</t>
  </si>
  <si>
    <t>Date limite dépôt des Propositions techniques et financières.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</si>
  <si>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</si>
  <si>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</si>
  <si>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</si>
  <si>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</si>
  <si>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</si>
  <si>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</si>
  <si>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</si>
  <si>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</si>
  <si>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</si>
  <si>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</si>
  <si>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</si>
  <si>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</si>
  <si>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</si>
  <si>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5j</t>
  </si>
  <si>
    <t xml:space="preserve">Ouverture /Analyse de la proposition financière </t>
  </si>
  <si>
    <t>ANO sur le rapport combiné</t>
  </si>
  <si>
    <t>Signature  et Approbation du Contrat</t>
  </si>
  <si>
    <t xml:space="preserve"> Négociation et mise en forme  du contrat</t>
  </si>
  <si>
    <t>ANO sur le  rapport d'évaluation</t>
  </si>
  <si>
    <t>Mise en forme du projet de contrat</t>
  </si>
  <si>
    <t>MARCHES DE TRAVAUX SANS REVUE PREALABLE PAR L'ACGPMP / DEMANDE DE COTATION</t>
  </si>
  <si>
    <t>Non Objection sur le projet de contrat</t>
  </si>
  <si>
    <t xml:space="preserve">MARCHES DE PRESTATIONS INTELLECTUELLES 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</si>
  <si>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</si>
  <si>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</si>
  <si>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</si>
  <si>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Etudes et Elaboration DPQ </t>
  </si>
  <si>
    <t>14 J</t>
  </si>
  <si>
    <t>9 j</t>
  </si>
  <si>
    <t>4 J</t>
  </si>
  <si>
    <t>4 j</t>
  </si>
  <si>
    <t>3  j</t>
  </si>
  <si>
    <t>TDR : Termes de référence</t>
  </si>
  <si>
    <t>Construction</t>
  </si>
  <si>
    <t>Travaux de Génie Civil</t>
  </si>
  <si>
    <t>Fourniture courante</t>
  </si>
  <si>
    <t>Fourniture d'Equipements</t>
  </si>
  <si>
    <t>Prestation Courante</t>
  </si>
  <si>
    <t>Prestation Intellectuelle</t>
  </si>
  <si>
    <t>Appel d'Offres</t>
  </si>
  <si>
    <t>GG</t>
  </si>
  <si>
    <t>AO</t>
  </si>
  <si>
    <t>Gré à Gré (En tente Directe)</t>
  </si>
  <si>
    <t>CCM : Commission de Contrôle des Marchés</t>
  </si>
  <si>
    <t>Financement Conjoint (FINEX+BND)</t>
  </si>
  <si>
    <t>Budget National de Développement</t>
  </si>
  <si>
    <t>Liste des Signes et Abréviations</t>
  </si>
  <si>
    <t>CPMP : Commission de Passation des Marchés Publics</t>
  </si>
  <si>
    <t>CCM : Commission de Contrôle des Marchés Publics</t>
  </si>
  <si>
    <t>MARCHES DE PRESTATIONS COURANTS</t>
  </si>
  <si>
    <t>MARCHES DE FOURNITURES SANS REVUE PREALABLE PAR L'ACGPMP / DEMANDE DE COTATION</t>
  </si>
  <si>
    <t>MARCHES DE PRESTATIONS COURANTS SANS REVUE PREALABLE DE L'ACGPMP / DEMANDE DE COTATION</t>
  </si>
  <si>
    <t>MARCHES DE PRESTATIONS INTELLECTUELLES SANS REVUE PREALABLE DE L'ACGPMP / DEMANDE DE COTATION</t>
  </si>
  <si>
    <t>SFQC</t>
  </si>
  <si>
    <t>Selection Fondée sur la Qualité - Coût</t>
  </si>
  <si>
    <t>SFBD</t>
  </si>
  <si>
    <t>Selection Fondée sur un Budget Déterminé</t>
  </si>
  <si>
    <t>SFMC</t>
  </si>
  <si>
    <t>Selection Fondée sur le Moindre Coût</t>
  </si>
  <si>
    <t>Appel d'Offres Ouvert</t>
  </si>
  <si>
    <t>AOO</t>
  </si>
  <si>
    <t>AAO</t>
  </si>
  <si>
    <t xml:space="preserve">COTATION </t>
  </si>
  <si>
    <t>COTATION</t>
  </si>
  <si>
    <t>MINISTERE DES SPORTS DE LA CULTURE ET DU PATRIMOINE HISTORIQUE</t>
  </si>
  <si>
    <t>ACGP</t>
  </si>
  <si>
    <t xml:space="preserve">Exercice budgétaire:    </t>
  </si>
  <si>
    <t xml:space="preserve">Ordonnateur:        </t>
  </si>
  <si>
    <t xml:space="preserve">Autorité approbatrice:      </t>
  </si>
  <si>
    <t>MINISTRE</t>
  </si>
  <si>
    <t>Fournitures informatiques (Cabinet)</t>
  </si>
  <si>
    <t>Publication attribution/ Notification provisoire</t>
  </si>
  <si>
    <t xml:space="preserve">Ouverture/ Evaluation des offres </t>
  </si>
  <si>
    <t>ANO sur le projet  de contrat</t>
  </si>
  <si>
    <t>Autres frais de Représentation et de Manifestation (Cabinet)</t>
  </si>
  <si>
    <t xml:space="preserve">Autorité contractante :STRATION </t>
  </si>
  <si>
    <t xml:space="preserve">Ordonnateur:   </t>
  </si>
  <si>
    <t xml:space="preserve">Autorité approbatrice: </t>
  </si>
  <si>
    <t>JAO/HOROYA/JOURNAL DES MARCHES PUBLICS</t>
  </si>
  <si>
    <t>MARCHES DE FOURNITURES SANS PRE QUALIFICATION</t>
  </si>
  <si>
    <t>Fêtes Publiques                        (Direction Nle de la Culture)</t>
  </si>
  <si>
    <t>Etudes (Construction Siège MSCPH)</t>
  </si>
  <si>
    <t>Amenagement Espaces Multi-Sports/Autres Aménagements</t>
  </si>
  <si>
    <t>Frais de Nettoyage des locaux</t>
  </si>
  <si>
    <t>Fournitures et petits mat de bureau (SNICS)</t>
  </si>
  <si>
    <t>Fournitures informatiques (Direction Nationale de la Culture)</t>
  </si>
  <si>
    <t>Frais de cérémonies et réceptions (Cabinet)</t>
  </si>
  <si>
    <t>Frais de Loyer (Cabinet)</t>
  </si>
  <si>
    <t>Enregistrement/Immatriculation et notification du marché</t>
  </si>
  <si>
    <t>DNCMP</t>
  </si>
  <si>
    <t>Achat de pré-imprimés                            (Cabinet)</t>
  </si>
  <si>
    <t>Fournitures et petits mat de bureau (Cabinet)</t>
  </si>
  <si>
    <t>Documentation (Cabinet)</t>
  </si>
  <si>
    <t>Fournitures informatiques                  (Direction Nle des Sports)</t>
  </si>
  <si>
    <t xml:space="preserve">Habillement et Uniformes ( Cabinet)                  </t>
  </si>
  <si>
    <t>Fournitures et petits matériel de bureau (Direction Nationale des Sports)</t>
  </si>
  <si>
    <t>Fournitures et petits matériel de bureau(Direction Nation de la Culture)</t>
  </si>
  <si>
    <t>Fournitures informatiques (Complexe Sportif du 28 Septembre)</t>
  </si>
  <si>
    <t>Fournitures informatiques (Stade de l'Unité de Nongo)</t>
  </si>
  <si>
    <t>Fournitures informatiques (Service National des Infrastructures)</t>
  </si>
  <si>
    <t>Fournitures et petits matériels de bureau (Centre de l'Industrie Cinematographique)</t>
  </si>
  <si>
    <t>Fournitures et petits mat de bureau(Stade de l'Unité de Nongo)</t>
  </si>
  <si>
    <t xml:space="preserve">  Fournitures et petits mat de bureau  (Complexe Sportif du 28 Sept)</t>
  </si>
  <si>
    <t>Pré-imprimés (Direction Nle de la Culture)</t>
  </si>
  <si>
    <t>Pré-imprimés (Complexe Sportif 28 Sept)</t>
  </si>
  <si>
    <t>Pré-imprimés (Stade de Nongo)</t>
  </si>
  <si>
    <t>Pré-imprimés (Service National des Infrastructutres)</t>
  </si>
  <si>
    <t>Fournitures et petits mat de bureau (Bibliothèque Nationale)</t>
  </si>
  <si>
    <t>Pré-imprimés (Direction Nle du Livre)</t>
  </si>
  <si>
    <t>Fournitures et petits mat de bureau (Fonds d'aide au Dévéloppement)</t>
  </si>
  <si>
    <t>Fournitures et petits mat de bureau (Institut Nl de la Jeunesse)</t>
  </si>
  <si>
    <t>Fournitures et petits mat de bureau (Centre de lecture publique)</t>
  </si>
  <si>
    <t>Autres fournitures de services                    (Cabinet)</t>
  </si>
  <si>
    <t>12j</t>
  </si>
  <si>
    <t>12 j</t>
  </si>
  <si>
    <t>3j à 5j</t>
  </si>
  <si>
    <t>3 jà 5 j</t>
  </si>
  <si>
    <t>MARCHES DE FOURNITURES SANS REVUE PREALABLE PAR LA DNCMP / DEMANDE DE COTATION</t>
  </si>
  <si>
    <t xml:space="preserve">PHASE 2: EVALUATION DES OFFRES </t>
  </si>
  <si>
    <t xml:space="preserve">Ensemble acquisition d'équipements énergétiques </t>
  </si>
  <si>
    <t>-</t>
  </si>
  <si>
    <t>CNSS</t>
  </si>
  <si>
    <t>CAISSE NATIONALE DE SECURITE SOCIALE</t>
  </si>
  <si>
    <t>DIRECTEUR GENERAL</t>
  </si>
  <si>
    <t>JAO/HOROYA/REGIONNAL INFO</t>
  </si>
  <si>
    <t xml:space="preserve">Travaux de construction de l'agence de l'agence de boké </t>
  </si>
  <si>
    <t>Travaux de construction du centre de diagnostic de Kankan</t>
  </si>
  <si>
    <t>Travaux de construction de l'agence de l'agence de Coyah</t>
  </si>
  <si>
    <t xml:space="preserve">Travaux de construction de l'agence de dubreka </t>
  </si>
  <si>
    <t>Travaux de construction de l'agence de Faranah</t>
  </si>
  <si>
    <t xml:space="preserve">Travaux de construction de l'agence de Kouroussa </t>
  </si>
  <si>
    <t>Travaux d'extension, de rénovation et de revetement du batiment de la CNSS</t>
  </si>
  <si>
    <t>Travaux de transformation du bat R+3 en centre de diagnostic</t>
  </si>
  <si>
    <t>Travaux construction agence de fria</t>
  </si>
  <si>
    <t>DGCMP</t>
  </si>
  <si>
    <t>DIRECTION GENERALE DES MARCHES PUBLICS</t>
  </si>
  <si>
    <t xml:space="preserve">Enquete de satisfaction des clients </t>
  </si>
  <si>
    <t>Etudes actuarialles</t>
  </si>
  <si>
    <t xml:space="preserve">Réfonte de la fonction des Ressources Humaines </t>
  </si>
  <si>
    <t>Entretiens système de surveiilance</t>
  </si>
  <si>
    <t>Rénovation agence de boffa</t>
  </si>
  <si>
    <t>construction de l'agence de forécariah</t>
  </si>
  <si>
    <t>construction de l'agence de kissidougou</t>
  </si>
  <si>
    <t>Rénovation de l'agence de siguiri</t>
  </si>
  <si>
    <t xml:space="preserve">Travaux d'aménagement du rez de chaussé (front office) </t>
  </si>
  <si>
    <t xml:space="preserve">CAISSE NATIONALE DE SECURITE SOCIALE </t>
  </si>
  <si>
    <t>MARCHES DE TRAVAUX SANS REVUE PREALABLE PAR LA DGCMP / DEMANDE DE COTATION</t>
  </si>
  <si>
    <t>JAO/HOROYA/REGIONAL INFO</t>
  </si>
  <si>
    <t>DIRECTEUR GENERAL DU CONTRÔLE DES MARCHES PUBLICS</t>
  </si>
  <si>
    <t xml:space="preserve">         - </t>
  </si>
  <si>
    <t>Ensemble fourniture de bureau</t>
  </si>
  <si>
    <t xml:space="preserve">Ensemble imprimés techniques </t>
  </si>
  <si>
    <t xml:space="preserve">Ensemble études et projets </t>
  </si>
  <si>
    <t>Ensemble séminaires et atéliers</t>
  </si>
  <si>
    <t>Travaux  de construction du centre hémodialyse à Dixinn</t>
  </si>
  <si>
    <t xml:space="preserve">Travaaux de construction d'une antenne à kamsar </t>
  </si>
  <si>
    <t>Travaux du centre de diagnostic de Kindia</t>
  </si>
  <si>
    <t>Travaux de construction du centre de diagnostic de N'zerekore</t>
  </si>
  <si>
    <t>Réhabilitation de l'agence de labé</t>
  </si>
  <si>
    <t>Construction d'un centre de soin à landreah</t>
  </si>
  <si>
    <t>construction de l'agence de Mandiana</t>
  </si>
  <si>
    <t>Renovation du collège médical</t>
  </si>
  <si>
    <t xml:space="preserve">Amenagement des agences </t>
  </si>
  <si>
    <t xml:space="preserve">Ensemble repar inst technique </t>
  </si>
  <si>
    <t>reparation matériels roulants</t>
  </si>
  <si>
    <t>Ensemble fournitures medicaux</t>
  </si>
  <si>
    <t>Ensemble produits d'entretiens</t>
  </si>
  <si>
    <t>Ensemble Frais de location</t>
  </si>
  <si>
    <t xml:space="preserve">Ensemble denrée </t>
  </si>
  <si>
    <t>Ensemble cablage et connexion fibre optique</t>
  </si>
  <si>
    <t>Ensemble nettoyage</t>
  </si>
  <si>
    <t>Ensemble gardiennage</t>
  </si>
  <si>
    <t>Ensemble maintenance parc informatique</t>
  </si>
  <si>
    <t>Ensemble assurance et vignettes</t>
  </si>
  <si>
    <t>Ensemble matériels de bureau</t>
  </si>
  <si>
    <t>Ensemble mobiliers de bureau</t>
  </si>
  <si>
    <t>Ensemble logisticiels et équipements informatiques</t>
  </si>
  <si>
    <t>Ensemble matériels de transport</t>
  </si>
  <si>
    <t>Ensemble équipements médicaux</t>
  </si>
  <si>
    <t xml:space="preserve">Ensemble entretiens reseaux électrique </t>
  </si>
  <si>
    <t>Ensemble autres entretiens reparations</t>
  </si>
  <si>
    <t>Travaux de transformation des bureaux</t>
  </si>
  <si>
    <t>acquisition des dossiers fonciers de la CNSS</t>
  </si>
  <si>
    <t>Mise en place d'un dispositif de tiers payants automatisé (carte santé)</t>
  </si>
  <si>
    <t>solution de paiement électronique des cotisations sociales pour le compte de la Caisse Nationale de Sécurité Sociale</t>
  </si>
  <si>
    <t>Mise en place d'une solution de paiement électronique des cotisations sociales</t>
  </si>
  <si>
    <t>Acquisition des parapluies et imperméables</t>
  </si>
  <si>
    <t>Acquisition des climatiseurs</t>
  </si>
  <si>
    <t>Ensemble formations</t>
  </si>
  <si>
    <t>Adaptation et révision  du code de la sécurité sociale</t>
  </si>
  <si>
    <t>récrutement d'un cabinet pour le commisseriat aux comptes</t>
  </si>
  <si>
    <t>récrutement d'une société pour la gestion et l'exploitation des centres de la CNSS</t>
  </si>
  <si>
    <t>AOI</t>
  </si>
  <si>
    <t>Ensemble du processus de sécurisation des pensions (etudes)</t>
  </si>
  <si>
    <t>MARCHES DE PRESTATIONS COURANTES SANS PRE QUALIFICATION</t>
  </si>
  <si>
    <t>Ensemble entretiens groupe électrogène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</si>
</sst>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rCD&quot;;\-#,##0\ &quot;FrCD&quot;"/>
    <numFmt numFmtId="175" formatCode="#,##0\ &quot;FrCD&quot;;[Red]\-#,##0\ &quot;FrCD&quot;"/>
    <numFmt numFmtId="176" formatCode="#,##0.00\ &quot;FrCD&quot;;\-#,##0.00\ &quot;FrCD&quot;"/>
    <numFmt numFmtId="177" formatCode="#,##0.00\ &quot;FrCD&quot;;[Red]\-#,##0.00\ &quot;FrCD&quot;"/>
    <numFmt numFmtId="178" formatCode="_-* #,##0\ &quot;FrCD&quot;_-;\-* #,##0\ &quot;FrCD&quot;_-;_-* &quot;-&quot;\ &quot;FrCD&quot;_-;_-@_-"/>
    <numFmt numFmtId="179" formatCode="_-* #,##0\ _F_r_C_D_-;\-* #,##0\ _F_r_C_D_-;_-* &quot;-&quot;\ _F_r_C_D_-;_-@_-"/>
    <numFmt numFmtId="180" formatCode="_-* #,##0.00\ &quot;FrCD&quot;_-;\-* #,##0.00\ &quot;FrCD&quot;_-;_-* &quot;-&quot;??\ &quot;FrCD&quot;_-;_-@_-"/>
    <numFmt numFmtId="181" formatCode="_-* #,##0.00\ _F_r_C_D_-;\-* #,##0.00\ _F_r_C_D_-;_-* &quot;-&quot;??\ _F_r_C_D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_€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-* #,##0.0\ _€_-;\-* #,##0.0\ _€_-;_-* &quot;-&quot;??\ _€_-;_-@_-"/>
    <numFmt numFmtId="195" formatCode="_-* #,##0\ _€_-;\-* #,##0\ _€_-;_-* &quot;-&quot;??\ _€_-;_-@_-"/>
    <numFmt numFmtId="196" formatCode="#,##0.0"/>
    <numFmt numFmtId="197" formatCode="mmm\-yyyy"/>
    <numFmt numFmtId="198" formatCode="[$-40C]dddd\ d\ mmmm\ yyyy"/>
    <numFmt numFmtId="199" formatCode="#,##0.00\ &quot;€&quot;"/>
  </numFmts>
  <fonts count="1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4"/>
      <color indexed="9"/>
      <name val="Bodoni MT Condensed"/>
      <family val="1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1"/>
      <name val="Bodoni MT Condensed"/>
      <family val="1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b/>
      <sz val="14"/>
      <color indexed="8"/>
      <name val="Bodoni MT Condensed"/>
      <family val="1"/>
    </font>
    <font>
      <b/>
      <sz val="12"/>
      <color indexed="8"/>
      <name val="Bodoni MT"/>
      <family val="1"/>
    </font>
    <font>
      <b/>
      <sz val="14"/>
      <name val="Bodoni MT Condensed"/>
      <family val="1"/>
    </font>
    <font>
      <b/>
      <i/>
      <sz val="14"/>
      <color indexed="8"/>
      <name val="Calibri"/>
      <family val="2"/>
    </font>
    <font>
      <b/>
      <sz val="11"/>
      <color indexed="8"/>
      <name val="Bodoni MT Condensed"/>
      <family val="1"/>
    </font>
    <font>
      <b/>
      <sz val="10"/>
      <color indexed="8"/>
      <name val="Bodoni MT Condensed"/>
      <family val="1"/>
    </font>
    <font>
      <b/>
      <sz val="11"/>
      <color indexed="62"/>
      <name val="Bodoni MT Condensed"/>
      <family val="1"/>
    </font>
    <font>
      <b/>
      <sz val="11"/>
      <color indexed="9"/>
      <name val="Arial Narrow"/>
      <family val="2"/>
    </font>
    <font>
      <sz val="11"/>
      <name val="Bodoni MT Condensed"/>
      <family val="1"/>
    </font>
    <font>
      <b/>
      <sz val="12"/>
      <color indexed="8"/>
      <name val="Arial Narrow"/>
      <family val="2"/>
    </font>
    <font>
      <sz val="12"/>
      <color indexed="8"/>
      <name val="Bodoni MT Condensed"/>
      <family val="1"/>
    </font>
    <font>
      <sz val="14"/>
      <color indexed="8"/>
      <name val="Bodoni MT Condensed"/>
      <family val="1"/>
    </font>
    <font>
      <sz val="13"/>
      <color indexed="8"/>
      <name val="Bodoni MT Condensed"/>
      <family val="1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3"/>
      <color indexed="8"/>
      <name val="Arial"/>
      <family val="2"/>
    </font>
    <font>
      <sz val="11"/>
      <color indexed="8"/>
      <name val="Arial Narrow"/>
      <family val="2"/>
    </font>
    <font>
      <b/>
      <sz val="16"/>
      <color indexed="8"/>
      <name val="Bodoni MT Condensed"/>
      <family val="1"/>
    </font>
    <font>
      <b/>
      <sz val="18"/>
      <color indexed="8"/>
      <name val="Bodoni MT Condensed"/>
      <family val="1"/>
    </font>
    <font>
      <sz val="16"/>
      <color indexed="8"/>
      <name val="Bodoni MT Condensed"/>
      <family val="1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Bodoni MT Condensed"/>
      <family val="1"/>
    </font>
    <font>
      <b/>
      <sz val="14"/>
      <color indexed="8"/>
      <name val="Arial"/>
      <family val="2"/>
    </font>
    <font>
      <b/>
      <i/>
      <sz val="16"/>
      <color indexed="8"/>
      <name val="Calibri"/>
      <family val="2"/>
    </font>
    <font>
      <sz val="10"/>
      <name val="Arial Narrow"/>
      <family val="2"/>
    </font>
    <font>
      <b/>
      <i/>
      <sz val="15"/>
      <color indexed="8"/>
      <name val="Calibri"/>
      <family val="2"/>
    </font>
    <font>
      <b/>
      <sz val="13"/>
      <color indexed="8"/>
      <name val="Arial Narrow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Bodoni MT Condensed"/>
      <family val="1"/>
    </font>
    <font>
      <b/>
      <i/>
      <sz val="10"/>
      <color indexed="8"/>
      <name val="Calibri"/>
      <family val="2"/>
    </font>
    <font>
      <b/>
      <sz val="10"/>
      <color indexed="9"/>
      <name val="Bodoni MT Condensed"/>
      <family val="1"/>
    </font>
    <font>
      <b/>
      <sz val="10"/>
      <name val="Bodoni MT Condensed"/>
      <family val="1"/>
    </font>
    <font>
      <b/>
      <sz val="10"/>
      <color indexed="62"/>
      <name val="Bodoni MT Condensed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Bodoni MT Condensed"/>
      <family val="1"/>
    </font>
    <font>
      <b/>
      <sz val="12"/>
      <color indexed="10"/>
      <name val="Bodoni MT Condensed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b/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Bodoni MT Condensed"/>
      <family val="1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Bodoni MT Condensed"/>
      <family val="1"/>
    </font>
    <font>
      <sz val="18"/>
      <color theme="1"/>
      <name val="Bodoni MT Condensed"/>
      <family val="1"/>
    </font>
    <font>
      <sz val="16"/>
      <color theme="1"/>
      <name val="Bodoni MT Condensed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49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/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C0504D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C0504D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theme="5"/>
      </right>
      <top style="medium">
        <color rgb="FFC0504D"/>
      </top>
      <bottom style="medium"/>
    </border>
    <border>
      <left style="medium"/>
      <right style="medium"/>
      <top style="medium">
        <color rgb="FFC0504D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thick"/>
      <right style="double"/>
      <top style="double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/>
      <top>
        <color indexed="63"/>
      </top>
      <bottom style="medium">
        <color theme="5"/>
      </bottom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 style="medium">
        <color theme="5"/>
      </left>
      <right>
        <color indexed="63"/>
      </right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5"/>
      </top>
      <bottom style="medium"/>
    </border>
    <border>
      <left>
        <color indexed="63"/>
      </left>
      <right style="medium"/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>
        <color indexed="63"/>
      </left>
      <right style="medium">
        <color theme="8"/>
      </right>
      <top style="medium"/>
      <bottom style="medium"/>
    </border>
    <border>
      <left style="medium">
        <color theme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 style="medium"/>
      <right>
        <color indexed="63"/>
      </right>
      <top style="medium">
        <color rgb="FF4BACC6"/>
      </top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>
        <color indexed="63"/>
      </bottom>
    </border>
    <border>
      <left style="medium">
        <color theme="8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 style="medium"/>
      <top style="medium">
        <color theme="8"/>
      </top>
      <bottom>
        <color indexed="63"/>
      </bottom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0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5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3" borderId="1" applyNumberFormat="0" applyAlignment="0" applyProtection="0"/>
    <xf numFmtId="0" fontId="113" fillId="0" borderId="2" applyNumberFormat="0" applyFill="0" applyAlignment="0" applyProtection="0"/>
    <xf numFmtId="0" fontId="114" fillId="24" borderId="1" applyNumberFormat="0" applyAlignment="0" applyProtection="0"/>
    <xf numFmtId="0" fontId="83" fillId="25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7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118" fillId="28" borderId="0" applyNumberFormat="0" applyBorder="0" applyAlignment="0" applyProtection="0"/>
    <xf numFmtId="0" fontId="119" fillId="23" borderId="4" applyNumberFormat="0" applyAlignment="0" applyProtection="0"/>
    <xf numFmtId="0" fontId="1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22" fillId="29" borderId="9" applyNumberFormat="0" applyAlignment="0" applyProtection="0"/>
  </cellStyleXfs>
  <cellXfs count="1087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8" borderId="10" xfId="0" applyFont="1" applyFill="1" applyBorder="1" applyAlignment="1">
      <alignment horizontal="center"/>
    </xf>
    <xf numFmtId="3" fontId="13" fillId="8" borderId="10" xfId="0" applyNumberFormat="1" applyFont="1" applyFill="1" applyBorder="1" applyAlignment="1">
      <alignment horizontal="center"/>
    </xf>
    <xf numFmtId="3" fontId="13" fillId="8" borderId="11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8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6" fillId="30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4" borderId="20" xfId="0" applyFont="1" applyFill="1" applyBorder="1" applyAlignment="1">
      <alignment horizontal="center" vertical="center" wrapText="1"/>
    </xf>
    <xf numFmtId="3" fontId="13" fillId="8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23" fillId="0" borderId="0" xfId="0" applyFont="1" applyBorder="1" applyAlignment="1">
      <alignment horizontal="left" vertical="center" wrapText="1"/>
    </xf>
    <xf numFmtId="0" fontId="1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/>
    </xf>
    <xf numFmtId="0" fontId="21" fillId="31" borderId="0" xfId="0" applyFont="1" applyFill="1" applyAlignment="1">
      <alignment vertical="center"/>
    </xf>
    <xf numFmtId="0" fontId="125" fillId="31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0" fillId="31" borderId="0" xfId="0" applyFont="1" applyFill="1" applyBorder="1" applyAlignment="1">
      <alignment horizontal="left" wrapText="1"/>
    </xf>
    <xf numFmtId="0" fontId="8" fillId="31" borderId="0" xfId="0" applyFont="1" applyFill="1" applyAlignment="1">
      <alignment/>
    </xf>
    <xf numFmtId="3" fontId="13" fillId="8" borderId="17" xfId="0" applyNumberFormat="1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24" fillId="0" borderId="0" xfId="0" applyFont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26" fillId="0" borderId="0" xfId="0" applyFont="1" applyAlignment="1">
      <alignment/>
    </xf>
    <xf numFmtId="0" fontId="23" fillId="0" borderId="0" xfId="0" applyFont="1" applyAlignment="1">
      <alignment/>
    </xf>
    <xf numFmtId="3" fontId="126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6" fillId="0" borderId="0" xfId="0" applyFont="1" applyAlignment="1">
      <alignment horizontal="justify"/>
    </xf>
    <xf numFmtId="0" fontId="12" fillId="33" borderId="17" xfId="0" applyFont="1" applyFill="1" applyBorder="1" applyAlignment="1">
      <alignment wrapText="1"/>
    </xf>
    <xf numFmtId="0" fontId="126" fillId="0" borderId="0" xfId="0" applyFont="1" applyAlignment="1">
      <alignment vertical="center"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14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17" fillId="31" borderId="0" xfId="0" applyFont="1" applyFill="1" applyAlignment="1">
      <alignment/>
    </xf>
    <xf numFmtId="0" fontId="126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2" fillId="4" borderId="25" xfId="0" applyFont="1" applyFill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" fillId="8" borderId="11" xfId="0" applyFont="1" applyFill="1" applyBorder="1" applyAlignment="1">
      <alignment horizontal="center"/>
    </xf>
    <xf numFmtId="0" fontId="127" fillId="31" borderId="0" xfId="0" applyFont="1" applyFill="1" applyAlignment="1">
      <alignment horizontal="center" vertical="center"/>
    </xf>
    <xf numFmtId="0" fontId="130" fillId="31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6" fillId="30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14" fontId="6" fillId="34" borderId="16" xfId="0" applyNumberFormat="1" applyFont="1" applyFill="1" applyBorder="1" applyAlignment="1">
      <alignment horizontal="center"/>
    </xf>
    <xf numFmtId="14" fontId="6" fillId="34" borderId="17" xfId="0" applyNumberFormat="1" applyFont="1" applyFill="1" applyBorder="1" applyAlignment="1">
      <alignment horizontal="center"/>
    </xf>
    <xf numFmtId="14" fontId="6" fillId="34" borderId="18" xfId="0" applyNumberFormat="1" applyFont="1" applyFill="1" applyBorder="1" applyAlignment="1">
      <alignment horizontal="center"/>
    </xf>
    <xf numFmtId="14" fontId="6" fillId="31" borderId="17" xfId="0" applyNumberFormat="1" applyFont="1" applyFill="1" applyBorder="1" applyAlignment="1">
      <alignment horizontal="center"/>
    </xf>
    <xf numFmtId="14" fontId="6" fillId="31" borderId="18" xfId="0" applyNumberFormat="1" applyFont="1" applyFill="1" applyBorder="1" applyAlignment="1">
      <alignment horizontal="center"/>
    </xf>
    <xf numFmtId="14" fontId="6" fillId="34" borderId="31" xfId="0" applyNumberFormat="1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30" borderId="19" xfId="0" applyFont="1" applyFill="1" applyBorder="1" applyAlignment="1">
      <alignment horizontal="center" vertical="center"/>
    </xf>
    <xf numFmtId="0" fontId="6" fillId="30" borderId="37" xfId="0" applyFont="1" applyFill="1" applyBorder="1" applyAlignment="1">
      <alignment horizontal="center" vertical="center"/>
    </xf>
    <xf numFmtId="0" fontId="6" fillId="30" borderId="38" xfId="0" applyFont="1" applyFill="1" applyBorder="1" applyAlignment="1">
      <alignment horizontal="center" vertical="center"/>
    </xf>
    <xf numFmtId="0" fontId="6" fillId="30" borderId="3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6" fillId="30" borderId="39" xfId="0" applyFont="1" applyFill="1" applyBorder="1" applyAlignment="1">
      <alignment horizontal="center"/>
    </xf>
    <xf numFmtId="0" fontId="6" fillId="30" borderId="38" xfId="0" applyFont="1" applyFill="1" applyBorder="1" applyAlignment="1">
      <alignment horizontal="center"/>
    </xf>
    <xf numFmtId="0" fontId="6" fillId="30" borderId="3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6" fillId="31" borderId="17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" fillId="34" borderId="15" xfId="0" applyNumberFormat="1" applyFont="1" applyFill="1" applyBorder="1" applyAlignment="1">
      <alignment horizontal="center"/>
    </xf>
    <xf numFmtId="14" fontId="6" fillId="34" borderId="20" xfId="0" applyNumberFormat="1" applyFont="1" applyFill="1" applyBorder="1" applyAlignment="1">
      <alignment horizontal="center"/>
    </xf>
    <xf numFmtId="14" fontId="6" fillId="34" borderId="41" xfId="0" applyNumberFormat="1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14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43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0" borderId="26" xfId="0" applyFont="1" applyFill="1" applyBorder="1" applyAlignment="1">
      <alignment horizontal="center" vertical="center"/>
    </xf>
    <xf numFmtId="0" fontId="6" fillId="30" borderId="28" xfId="0" applyFont="1" applyFill="1" applyBorder="1" applyAlignment="1">
      <alignment horizontal="center"/>
    </xf>
    <xf numFmtId="0" fontId="6" fillId="30" borderId="25" xfId="0" applyFont="1" applyFill="1" applyBorder="1" applyAlignment="1">
      <alignment horizontal="center"/>
    </xf>
    <xf numFmtId="0" fontId="6" fillId="30" borderId="44" xfId="0" applyFont="1" applyFill="1" applyBorder="1" applyAlignment="1">
      <alignment horizontal="center"/>
    </xf>
    <xf numFmtId="0" fontId="6" fillId="30" borderId="45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0" borderId="4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35" borderId="47" xfId="0" applyFont="1" applyFill="1" applyBorder="1" applyAlignment="1">
      <alignment horizontal="center"/>
    </xf>
    <xf numFmtId="14" fontId="6" fillId="31" borderId="4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0" borderId="44" xfId="0" applyFont="1" applyFill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/>
    </xf>
    <xf numFmtId="14" fontId="24" fillId="34" borderId="16" xfId="0" applyNumberFormat="1" applyFont="1" applyFill="1" applyBorder="1" applyAlignment="1">
      <alignment horizontal="center"/>
    </xf>
    <xf numFmtId="14" fontId="24" fillId="34" borderId="17" xfId="0" applyNumberFormat="1" applyFont="1" applyFill="1" applyBorder="1" applyAlignment="1">
      <alignment horizontal="center"/>
    </xf>
    <xf numFmtId="14" fontId="24" fillId="34" borderId="18" xfId="0" applyNumberFormat="1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5" borderId="48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14" fontId="24" fillId="34" borderId="48" xfId="0" applyNumberFormat="1" applyFont="1" applyFill="1" applyBorder="1" applyAlignment="1">
      <alignment horizontal="center"/>
    </xf>
    <xf numFmtId="14" fontId="24" fillId="34" borderId="22" xfId="0" applyNumberFormat="1" applyFont="1" applyFill="1" applyBorder="1" applyAlignment="1">
      <alignment horizontal="center"/>
    </xf>
    <xf numFmtId="0" fontId="24" fillId="35" borderId="49" xfId="0" applyFont="1" applyFill="1" applyBorder="1" applyAlignment="1">
      <alignment horizontal="center"/>
    </xf>
    <xf numFmtId="0" fontId="24" fillId="30" borderId="27" xfId="0" applyFont="1" applyFill="1" applyBorder="1" applyAlignment="1">
      <alignment horizontal="center" vertical="center"/>
    </xf>
    <xf numFmtId="0" fontId="24" fillId="30" borderId="26" xfId="0" applyFont="1" applyFill="1" applyBorder="1" applyAlignment="1">
      <alignment horizontal="center" vertical="center"/>
    </xf>
    <xf numFmtId="14" fontId="6" fillId="31" borderId="41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 vertical="center" wrapText="1"/>
    </xf>
    <xf numFmtId="0" fontId="13" fillId="31" borderId="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/>
    </xf>
    <xf numFmtId="14" fontId="6" fillId="31" borderId="15" xfId="0" applyNumberFormat="1" applyFont="1" applyFill="1" applyBorder="1" applyAlignment="1">
      <alignment horizontal="center" vertical="center"/>
    </xf>
    <xf numFmtId="14" fontId="6" fillId="31" borderId="14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14" fontId="6" fillId="34" borderId="41" xfId="0" applyNumberFormat="1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center" vertical="center"/>
    </xf>
    <xf numFmtId="0" fontId="6" fillId="30" borderId="28" xfId="0" applyFont="1" applyFill="1" applyBorder="1" applyAlignment="1">
      <alignment horizontal="center" vertical="center"/>
    </xf>
    <xf numFmtId="3" fontId="2" fillId="8" borderId="13" xfId="0" applyNumberFormat="1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6" fillId="30" borderId="46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3" fontId="6" fillId="30" borderId="44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14" fontId="6" fillId="34" borderId="20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3" fontId="13" fillId="8" borderId="36" xfId="0" applyNumberFormat="1" applyFont="1" applyFill="1" applyBorder="1" applyAlignment="1">
      <alignment horizontal="center"/>
    </xf>
    <xf numFmtId="0" fontId="13" fillId="8" borderId="54" xfId="0" applyFont="1" applyFill="1" applyBorder="1" applyAlignment="1">
      <alignment horizontal="center"/>
    </xf>
    <xf numFmtId="0" fontId="25" fillId="8" borderId="55" xfId="0" applyFont="1" applyFill="1" applyBorder="1" applyAlignment="1">
      <alignment horizontal="center"/>
    </xf>
    <xf numFmtId="0" fontId="6" fillId="30" borderId="25" xfId="0" applyFont="1" applyFill="1" applyBorder="1" applyAlignment="1">
      <alignment horizontal="center" vertical="center"/>
    </xf>
    <xf numFmtId="0" fontId="6" fillId="30" borderId="56" xfId="0" applyFont="1" applyFill="1" applyBorder="1" applyAlignment="1">
      <alignment horizontal="center" vertical="center"/>
    </xf>
    <xf numFmtId="0" fontId="6" fillId="30" borderId="32" xfId="0" applyFont="1" applyFill="1" applyBorder="1" applyAlignment="1">
      <alignment horizontal="center" vertical="center"/>
    </xf>
    <xf numFmtId="14" fontId="6" fillId="34" borderId="30" xfId="0" applyNumberFormat="1" applyFont="1" applyFill="1" applyBorder="1" applyAlignment="1">
      <alignment horizontal="center" vertical="center"/>
    </xf>
    <xf numFmtId="14" fontId="6" fillId="34" borderId="23" xfId="0" applyNumberFormat="1" applyFont="1" applyFill="1" applyBorder="1" applyAlignment="1">
      <alignment horizontal="center" vertical="center"/>
    </xf>
    <xf numFmtId="14" fontId="6" fillId="34" borderId="2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 vertical="center"/>
    </xf>
    <xf numFmtId="14" fontId="6" fillId="34" borderId="22" xfId="0" applyNumberFormat="1" applyFont="1" applyFill="1" applyBorder="1" applyAlignment="1">
      <alignment horizontal="center"/>
    </xf>
    <xf numFmtId="0" fontId="6" fillId="30" borderId="56" xfId="0" applyFont="1" applyFill="1" applyBorder="1" applyAlignment="1">
      <alignment horizontal="center"/>
    </xf>
    <xf numFmtId="14" fontId="6" fillId="34" borderId="30" xfId="0" applyNumberFormat="1" applyFont="1" applyFill="1" applyBorder="1" applyAlignment="1">
      <alignment horizontal="center"/>
    </xf>
    <xf numFmtId="14" fontId="6" fillId="34" borderId="29" xfId="0" applyNumberFormat="1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3" fontId="2" fillId="8" borderId="54" xfId="0" applyNumberFormat="1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14" fontId="6" fillId="31" borderId="23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1" fillId="38" borderId="5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/>
    </xf>
    <xf numFmtId="14" fontId="6" fillId="34" borderId="59" xfId="0" applyNumberFormat="1" applyFont="1" applyFill="1" applyBorder="1" applyAlignment="1">
      <alignment horizontal="center" vertical="center"/>
    </xf>
    <xf numFmtId="14" fontId="6" fillId="31" borderId="29" xfId="0" applyNumberFormat="1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0" fontId="24" fillId="30" borderId="19" xfId="0" applyFont="1" applyFill="1" applyBorder="1" applyAlignment="1">
      <alignment horizontal="center" vertical="center"/>
    </xf>
    <xf numFmtId="0" fontId="24" fillId="30" borderId="37" xfId="0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horizontal="center"/>
    </xf>
    <xf numFmtId="3" fontId="13" fillId="8" borderId="55" xfId="0" applyNumberFormat="1" applyFont="1" applyFill="1" applyBorder="1" applyAlignment="1">
      <alignment horizontal="center"/>
    </xf>
    <xf numFmtId="14" fontId="24" fillId="34" borderId="30" xfId="0" applyNumberFormat="1" applyFont="1" applyFill="1" applyBorder="1" applyAlignment="1">
      <alignment horizontal="center"/>
    </xf>
    <xf numFmtId="14" fontId="24" fillId="34" borderId="23" xfId="0" applyNumberFormat="1" applyFont="1" applyFill="1" applyBorder="1" applyAlignment="1">
      <alignment horizontal="center"/>
    </xf>
    <xf numFmtId="14" fontId="24" fillId="34" borderId="29" xfId="0" applyNumberFormat="1" applyFont="1" applyFill="1" applyBorder="1" applyAlignment="1">
      <alignment horizontal="center"/>
    </xf>
    <xf numFmtId="0" fontId="24" fillId="35" borderId="36" xfId="0" applyFont="1" applyFill="1" applyBorder="1" applyAlignment="1">
      <alignment horizontal="center"/>
    </xf>
    <xf numFmtId="0" fontId="24" fillId="35" borderId="54" xfId="0" applyFont="1" applyFill="1" applyBorder="1" applyAlignment="1">
      <alignment horizontal="center"/>
    </xf>
    <xf numFmtId="0" fontId="24" fillId="35" borderId="55" xfId="0" applyFont="1" applyFill="1" applyBorder="1" applyAlignment="1">
      <alignment horizontal="center"/>
    </xf>
    <xf numFmtId="0" fontId="24" fillId="30" borderId="38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14" fontId="24" fillId="34" borderId="60" xfId="0" applyNumberFormat="1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0" borderId="39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3" fontId="2" fillId="8" borderId="36" xfId="0" applyNumberFormat="1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 vertical="center" wrapText="1"/>
    </xf>
    <xf numFmtId="3" fontId="13" fillId="8" borderId="51" xfId="0" applyNumberFormat="1" applyFont="1" applyFill="1" applyBorder="1" applyAlignment="1">
      <alignment horizontal="center"/>
    </xf>
    <xf numFmtId="0" fontId="24" fillId="34" borderId="63" xfId="0" applyFont="1" applyFill="1" applyBorder="1" applyAlignment="1">
      <alignment horizontal="center"/>
    </xf>
    <xf numFmtId="3" fontId="2" fillId="8" borderId="57" xfId="0" applyNumberFormat="1" applyFont="1" applyFill="1" applyBorder="1" applyAlignment="1">
      <alignment horizontal="center"/>
    </xf>
    <xf numFmtId="0" fontId="132" fillId="38" borderId="64" xfId="0" applyFont="1" applyFill="1" applyBorder="1" applyAlignment="1">
      <alignment horizontal="center" vertical="center" wrapText="1"/>
    </xf>
    <xf numFmtId="0" fontId="132" fillId="38" borderId="65" xfId="0" applyFont="1" applyFill="1" applyBorder="1" applyAlignment="1">
      <alignment horizontal="center" vertical="center" wrapText="1"/>
    </xf>
    <xf numFmtId="0" fontId="132" fillId="38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wrapText="1"/>
    </xf>
    <xf numFmtId="0" fontId="28" fillId="33" borderId="17" xfId="0" applyFont="1" applyFill="1" applyBorder="1" applyAlignment="1">
      <alignment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133" fillId="0" borderId="0" xfId="0" applyFont="1" applyAlignment="1">
      <alignment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32" fillId="38" borderId="6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43" xfId="0" applyFont="1" applyFill="1" applyBorder="1" applyAlignment="1">
      <alignment horizontal="center"/>
    </xf>
    <xf numFmtId="0" fontId="12" fillId="31" borderId="33" xfId="0" applyFont="1" applyFill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8" fillId="4" borderId="5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/>
    </xf>
    <xf numFmtId="0" fontId="33" fillId="8" borderId="46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3" fontId="18" fillId="8" borderId="10" xfId="0" applyNumberFormat="1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3" fontId="33" fillId="8" borderId="17" xfId="0" applyNumberFormat="1" applyFont="1" applyFill="1" applyBorder="1" applyAlignment="1">
      <alignment horizontal="center"/>
    </xf>
    <xf numFmtId="3" fontId="18" fillId="8" borderId="17" xfId="0" applyNumberFormat="1" applyFont="1" applyFill="1" applyBorder="1" applyAlignment="1">
      <alignment horizontal="center"/>
    </xf>
    <xf numFmtId="3" fontId="33" fillId="8" borderId="18" xfId="0" applyNumberFormat="1" applyFont="1" applyFill="1" applyBorder="1" applyAlignment="1">
      <alignment horizontal="center"/>
    </xf>
    <xf numFmtId="3" fontId="33" fillId="8" borderId="21" xfId="0" applyNumberFormat="1" applyFont="1" applyFill="1" applyBorder="1" applyAlignment="1">
      <alignment horizontal="center"/>
    </xf>
    <xf numFmtId="3" fontId="33" fillId="8" borderId="16" xfId="0" applyNumberFormat="1" applyFont="1" applyFill="1" applyBorder="1" applyAlignment="1">
      <alignment horizontal="center"/>
    </xf>
    <xf numFmtId="0" fontId="33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135" fillId="38" borderId="58" xfId="0" applyFont="1" applyFill="1" applyBorder="1" applyAlignment="1">
      <alignment horizontal="center" vertical="center" wrapText="1"/>
    </xf>
    <xf numFmtId="0" fontId="126" fillId="0" borderId="27" xfId="0" applyFont="1" applyBorder="1" applyAlignment="1">
      <alignment horizontal="center"/>
    </xf>
    <xf numFmtId="3" fontId="32" fillId="30" borderId="38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32" fillId="30" borderId="27" xfId="0" applyFont="1" applyFill="1" applyBorder="1" applyAlignment="1">
      <alignment horizontal="center" vertical="center"/>
    </xf>
    <xf numFmtId="14" fontId="6" fillId="31" borderId="16" xfId="0" applyNumberFormat="1" applyFont="1" applyFill="1" applyBorder="1" applyAlignment="1">
      <alignment horizontal="center"/>
    </xf>
    <xf numFmtId="14" fontId="6" fillId="31" borderId="22" xfId="0" applyNumberFormat="1" applyFont="1" applyFill="1" applyBorder="1" applyAlignment="1">
      <alignment horizontal="center"/>
    </xf>
    <xf numFmtId="14" fontId="6" fillId="31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37" fillId="31" borderId="17" xfId="0" applyNumberFormat="1" applyFont="1" applyFill="1" applyBorder="1" applyAlignment="1">
      <alignment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3" fontId="36" fillId="30" borderId="19" xfId="0" applyNumberFormat="1" applyFont="1" applyFill="1" applyBorder="1" applyAlignment="1">
      <alignment horizontal="center" vertical="center"/>
    </xf>
    <xf numFmtId="3" fontId="37" fillId="31" borderId="15" xfId="0" applyNumberFormat="1" applyFont="1" applyFill="1" applyBorder="1" applyAlignment="1">
      <alignment vertical="center"/>
    </xf>
    <xf numFmtId="3" fontId="36" fillId="33" borderId="44" xfId="0" applyNumberFormat="1" applyFont="1" applyFill="1" applyBorder="1" applyAlignment="1">
      <alignment horizontal="center" vertical="center"/>
    </xf>
    <xf numFmtId="3" fontId="42" fillId="31" borderId="17" xfId="0" applyNumberFormat="1" applyFont="1" applyFill="1" applyBorder="1" applyAlignment="1">
      <alignment vertical="center"/>
    </xf>
    <xf numFmtId="0" fontId="42" fillId="31" borderId="17" xfId="0" applyFont="1" applyFill="1" applyBorder="1" applyAlignment="1">
      <alignment vertical="center"/>
    </xf>
    <xf numFmtId="3" fontId="40" fillId="30" borderId="44" xfId="0" applyNumberFormat="1" applyFont="1" applyFill="1" applyBorder="1" applyAlignment="1">
      <alignment horizontal="center"/>
    </xf>
    <xf numFmtId="14" fontId="43" fillId="34" borderId="17" xfId="0" applyNumberFormat="1" applyFont="1" applyFill="1" applyBorder="1" applyAlignment="1">
      <alignment horizontal="center"/>
    </xf>
    <xf numFmtId="14" fontId="43" fillId="31" borderId="17" xfId="0" applyNumberFormat="1" applyFont="1" applyFill="1" applyBorder="1" applyAlignment="1">
      <alignment horizontal="center"/>
    </xf>
    <xf numFmtId="14" fontId="43" fillId="34" borderId="22" xfId="0" applyNumberFormat="1" applyFont="1" applyFill="1" applyBorder="1" applyAlignment="1">
      <alignment horizontal="center"/>
    </xf>
    <xf numFmtId="14" fontId="43" fillId="34" borderId="30" xfId="0" applyNumberFormat="1" applyFont="1" applyFill="1" applyBorder="1" applyAlignment="1">
      <alignment horizontal="center"/>
    </xf>
    <xf numFmtId="14" fontId="43" fillId="34" borderId="29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14" fontId="43" fillId="34" borderId="31" xfId="0" applyNumberFormat="1" applyFont="1" applyFill="1" applyBorder="1" applyAlignment="1">
      <alignment horizontal="center"/>
    </xf>
    <xf numFmtId="14" fontId="43" fillId="34" borderId="15" xfId="0" applyNumberFormat="1" applyFont="1" applyFill="1" applyBorder="1" applyAlignment="1">
      <alignment horizontal="center"/>
    </xf>
    <xf numFmtId="14" fontId="43" fillId="34" borderId="20" xfId="0" applyNumberFormat="1" applyFont="1" applyFill="1" applyBorder="1" applyAlignment="1">
      <alignment horizontal="center"/>
    </xf>
    <xf numFmtId="14" fontId="43" fillId="34" borderId="16" xfId="0" applyNumberFormat="1" applyFont="1" applyFill="1" applyBorder="1" applyAlignment="1">
      <alignment horizontal="center" vertical="center"/>
    </xf>
    <xf numFmtId="14" fontId="43" fillId="31" borderId="17" xfId="0" applyNumberFormat="1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14" fontId="47" fillId="34" borderId="31" xfId="0" applyNumberFormat="1" applyFont="1" applyFill="1" applyBorder="1" applyAlignment="1">
      <alignment horizontal="center"/>
    </xf>
    <xf numFmtId="14" fontId="47" fillId="34" borderId="15" xfId="0" applyNumberFormat="1" applyFont="1" applyFill="1" applyBorder="1" applyAlignment="1">
      <alignment horizontal="center"/>
    </xf>
    <xf numFmtId="14" fontId="47" fillId="34" borderId="20" xfId="0" applyNumberFormat="1" applyFont="1" applyFill="1" applyBorder="1" applyAlignment="1">
      <alignment horizontal="center"/>
    </xf>
    <xf numFmtId="14" fontId="47" fillId="34" borderId="30" xfId="0" applyNumberFormat="1" applyFont="1" applyFill="1" applyBorder="1" applyAlignment="1">
      <alignment horizontal="center"/>
    </xf>
    <xf numFmtId="14" fontId="47" fillId="34" borderId="23" xfId="0" applyNumberFormat="1" applyFont="1" applyFill="1" applyBorder="1" applyAlignment="1">
      <alignment horizontal="center"/>
    </xf>
    <xf numFmtId="14" fontId="47" fillId="34" borderId="63" xfId="0" applyNumberFormat="1" applyFont="1" applyFill="1" applyBorder="1" applyAlignment="1">
      <alignment horizontal="center"/>
    </xf>
    <xf numFmtId="3" fontId="47" fillId="31" borderId="15" xfId="0" applyNumberFormat="1" applyFont="1" applyFill="1" applyBorder="1" applyAlignment="1">
      <alignment horizontal="center" vertical="center"/>
    </xf>
    <xf numFmtId="14" fontId="47" fillId="34" borderId="29" xfId="0" applyNumberFormat="1" applyFont="1" applyFill="1" applyBorder="1" applyAlignment="1">
      <alignment horizontal="center"/>
    </xf>
    <xf numFmtId="14" fontId="47" fillId="34" borderId="14" xfId="0" applyNumberFormat="1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1" borderId="17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/>
    </xf>
    <xf numFmtId="0" fontId="49" fillId="4" borderId="3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49" fillId="4" borderId="23" xfId="0" applyFont="1" applyFill="1" applyBorder="1" applyAlignment="1">
      <alignment horizontal="center" vertical="center" wrapText="1"/>
    </xf>
    <xf numFmtId="0" fontId="49" fillId="4" borderId="29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49" fillId="4" borderId="63" xfId="0" applyFont="1" applyFill="1" applyBorder="1" applyAlignment="1">
      <alignment horizontal="center" vertical="center" wrapText="1"/>
    </xf>
    <xf numFmtId="0" fontId="49" fillId="4" borderId="68" xfId="0" applyFont="1" applyFill="1" applyBorder="1" applyAlignment="1">
      <alignment horizontal="center" vertical="center" wrapText="1"/>
    </xf>
    <xf numFmtId="3" fontId="49" fillId="8" borderId="55" xfId="0" applyNumberFormat="1" applyFont="1" applyFill="1" applyBorder="1" applyAlignment="1">
      <alignment horizontal="center"/>
    </xf>
    <xf numFmtId="0" fontId="49" fillId="8" borderId="36" xfId="0" applyFont="1" applyFill="1" applyBorder="1" applyAlignment="1">
      <alignment horizontal="center"/>
    </xf>
    <xf numFmtId="0" fontId="49" fillId="8" borderId="54" xfId="0" applyFont="1" applyFill="1" applyBorder="1" applyAlignment="1">
      <alignment horizontal="center"/>
    </xf>
    <xf numFmtId="0" fontId="49" fillId="8" borderId="47" xfId="0" applyFont="1" applyFill="1" applyBorder="1" applyAlignment="1">
      <alignment horizontal="center"/>
    </xf>
    <xf numFmtId="3" fontId="49" fillId="8" borderId="54" xfId="0" applyNumberFormat="1" applyFont="1" applyFill="1" applyBorder="1" applyAlignment="1">
      <alignment horizontal="center"/>
    </xf>
    <xf numFmtId="0" fontId="49" fillId="8" borderId="55" xfId="0" applyFont="1" applyFill="1" applyBorder="1" applyAlignment="1">
      <alignment horizontal="center"/>
    </xf>
    <xf numFmtId="3" fontId="50" fillId="30" borderId="19" xfId="0" applyNumberFormat="1" applyFont="1" applyFill="1" applyBorder="1" applyAlignment="1">
      <alignment horizontal="center" vertical="center"/>
    </xf>
    <xf numFmtId="0" fontId="46" fillId="30" borderId="38" xfId="0" applyFont="1" applyFill="1" applyBorder="1" applyAlignment="1">
      <alignment horizontal="center" vertical="center"/>
    </xf>
    <xf numFmtId="3" fontId="47" fillId="30" borderId="19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35" fillId="38" borderId="69" xfId="0" applyFont="1" applyFill="1" applyBorder="1" applyAlignment="1">
      <alignment horizontal="center" vertical="center" wrapText="1"/>
    </xf>
    <xf numFmtId="0" fontId="131" fillId="38" borderId="69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3" fontId="36" fillId="30" borderId="71" xfId="0" applyNumberFormat="1" applyFont="1" applyFill="1" applyBorder="1" applyAlignment="1">
      <alignment horizontal="center" vertical="center"/>
    </xf>
    <xf numFmtId="3" fontId="6" fillId="30" borderId="38" xfId="0" applyNumberFormat="1" applyFont="1" applyFill="1" applyBorder="1" applyAlignment="1">
      <alignment horizontal="center" vertical="center"/>
    </xf>
    <xf numFmtId="0" fontId="131" fillId="38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131" fillId="38" borderId="74" xfId="0" applyFont="1" applyFill="1" applyBorder="1" applyAlignment="1">
      <alignment horizontal="center" vertical="center" wrapText="1"/>
    </xf>
    <xf numFmtId="0" fontId="135" fillId="38" borderId="75" xfId="0" applyFont="1" applyFill="1" applyBorder="1" applyAlignment="1">
      <alignment horizontal="center" vertical="center" wrapText="1"/>
    </xf>
    <xf numFmtId="0" fontId="135" fillId="38" borderId="74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/>
    </xf>
    <xf numFmtId="3" fontId="40" fillId="39" borderId="19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95" fontId="36" fillId="30" borderId="19" xfId="0" applyNumberFormat="1" applyFont="1" applyFill="1" applyBorder="1" applyAlignment="1">
      <alignment horizontal="center"/>
    </xf>
    <xf numFmtId="14" fontId="6" fillId="31" borderId="31" xfId="0" applyNumberFormat="1" applyFont="1" applyFill="1" applyBorder="1" applyAlignment="1">
      <alignment horizontal="center"/>
    </xf>
    <xf numFmtId="0" fontId="125" fillId="32" borderId="0" xfId="0" applyFont="1" applyFill="1" applyAlignment="1">
      <alignment/>
    </xf>
    <xf numFmtId="0" fontId="21" fillId="40" borderId="0" xfId="0" applyFont="1" applyFill="1" applyAlignment="1">
      <alignment vertical="center"/>
    </xf>
    <xf numFmtId="0" fontId="6" fillId="35" borderId="31" xfId="0" applyFont="1" applyFill="1" applyBorder="1" applyAlignment="1">
      <alignment horizontal="center"/>
    </xf>
    <xf numFmtId="195" fontId="6" fillId="34" borderId="17" xfId="46" applyNumberFormat="1" applyFont="1" applyFill="1" applyBorder="1" applyAlignment="1">
      <alignment horizontal="center"/>
    </xf>
    <xf numFmtId="195" fontId="54" fillId="30" borderId="44" xfId="0" applyNumberFormat="1" applyFont="1" applyFill="1" applyBorder="1" applyAlignment="1">
      <alignment horizontal="center"/>
    </xf>
    <xf numFmtId="195" fontId="54" fillId="31" borderId="26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48" xfId="0" applyFont="1" applyFill="1" applyBorder="1" applyAlignment="1">
      <alignment horizontal="center"/>
    </xf>
    <xf numFmtId="3" fontId="9" fillId="33" borderId="28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36" fillId="30" borderId="46" xfId="0" applyNumberFormat="1" applyFont="1" applyFill="1" applyBorder="1" applyAlignment="1">
      <alignment horizontal="center" vertical="center"/>
    </xf>
    <xf numFmtId="0" fontId="36" fillId="31" borderId="35" xfId="0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195" fontId="52" fillId="40" borderId="15" xfId="46" applyNumberFormat="1" applyFont="1" applyFill="1" applyBorder="1" applyAlignment="1">
      <alignment horizontal="center" vertical="center" wrapText="1"/>
    </xf>
    <xf numFmtId="195" fontId="0" fillId="0" borderId="0" xfId="46" applyNumberFormat="1" applyFont="1" applyAlignment="1">
      <alignment/>
    </xf>
    <xf numFmtId="0" fontId="9" fillId="0" borderId="32" xfId="0" applyFont="1" applyFill="1" applyBorder="1" applyAlignment="1">
      <alignment horizontal="center" vertical="center"/>
    </xf>
    <xf numFmtId="3" fontId="40" fillId="39" borderId="71" xfId="0" applyNumberFormat="1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7" fillId="31" borderId="0" xfId="0" applyFont="1" applyFill="1" applyAlignment="1">
      <alignment/>
    </xf>
    <xf numFmtId="0" fontId="136" fillId="0" borderId="0" xfId="0" applyFont="1" applyAlignment="1">
      <alignment horizontal="justify"/>
    </xf>
    <xf numFmtId="3" fontId="136" fillId="0" borderId="0" xfId="0" applyNumberFormat="1" applyFont="1" applyAlignment="1">
      <alignment/>
    </xf>
    <xf numFmtId="0" fontId="137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31" borderId="0" xfId="0" applyFont="1" applyFill="1" applyAlignment="1">
      <alignment/>
    </xf>
    <xf numFmtId="0" fontId="138" fillId="0" borderId="0" xfId="0" applyFont="1" applyAlignment="1">
      <alignment horizontal="center"/>
    </xf>
    <xf numFmtId="0" fontId="137" fillId="31" borderId="0" xfId="0" applyFont="1" applyFill="1" applyAlignment="1">
      <alignment horizontal="center"/>
    </xf>
    <xf numFmtId="0" fontId="137" fillId="0" borderId="0" xfId="0" applyFont="1" applyBorder="1" applyAlignment="1">
      <alignment/>
    </xf>
    <xf numFmtId="0" fontId="134" fillId="0" borderId="0" xfId="0" applyFont="1" applyBorder="1" applyAlignment="1">
      <alignment vertical="center"/>
    </xf>
    <xf numFmtId="0" fontId="135" fillId="38" borderId="0" xfId="0" applyFont="1" applyFill="1" applyBorder="1" applyAlignment="1">
      <alignment horizontal="center" vertical="center" wrapText="1"/>
    </xf>
    <xf numFmtId="0" fontId="64" fillId="35" borderId="77" xfId="0" applyFont="1" applyFill="1" applyBorder="1" applyAlignment="1">
      <alignment horizontal="center" vertical="center"/>
    </xf>
    <xf numFmtId="3" fontId="65" fillId="6" borderId="77" xfId="0" applyNumberFormat="1" applyFont="1" applyFill="1" applyBorder="1" applyAlignment="1">
      <alignment horizontal="center"/>
    </xf>
    <xf numFmtId="0" fontId="65" fillId="6" borderId="77" xfId="0" applyFont="1" applyFill="1" applyBorder="1" applyAlignment="1">
      <alignment horizontal="center"/>
    </xf>
    <xf numFmtId="0" fontId="66" fillId="6" borderId="77" xfId="0" applyFont="1" applyFill="1" applyBorder="1" applyAlignment="1">
      <alignment horizontal="center"/>
    </xf>
    <xf numFmtId="3" fontId="66" fillId="6" borderId="77" xfId="0" applyNumberFormat="1" applyFont="1" applyFill="1" applyBorder="1" applyAlignment="1">
      <alignment horizontal="center"/>
    </xf>
    <xf numFmtId="0" fontId="64" fillId="0" borderId="77" xfId="0" applyFont="1" applyFill="1" applyBorder="1" applyAlignment="1">
      <alignment horizontal="center" vertical="center"/>
    </xf>
    <xf numFmtId="0" fontId="64" fillId="16" borderId="77" xfId="0" applyFont="1" applyFill="1" applyBorder="1" applyAlignment="1">
      <alignment horizontal="center" vertical="center"/>
    </xf>
    <xf numFmtId="0" fontId="139" fillId="0" borderId="77" xfId="0" applyFont="1" applyBorder="1" applyAlignment="1">
      <alignment horizontal="center"/>
    </xf>
    <xf numFmtId="3" fontId="64" fillId="33" borderId="77" xfId="0" applyNumberFormat="1" applyFont="1" applyFill="1" applyBorder="1" applyAlignment="1">
      <alignment horizontal="center" vertical="center"/>
    </xf>
    <xf numFmtId="195" fontId="64" fillId="30" borderId="77" xfId="0" applyNumberFormat="1" applyFont="1" applyFill="1" applyBorder="1" applyAlignment="1">
      <alignment horizontal="center"/>
    </xf>
    <xf numFmtId="14" fontId="64" fillId="31" borderId="77" xfId="0" applyNumberFormat="1" applyFont="1" applyFill="1" applyBorder="1" applyAlignment="1">
      <alignment horizontal="center"/>
    </xf>
    <xf numFmtId="195" fontId="66" fillId="31" borderId="77" xfId="46" applyNumberFormat="1" applyFont="1" applyFill="1" applyBorder="1" applyAlignment="1">
      <alignment horizontal="center" vertical="center" wrapText="1"/>
    </xf>
    <xf numFmtId="0" fontId="64" fillId="35" borderId="77" xfId="0" applyFont="1" applyFill="1" applyBorder="1" applyAlignment="1">
      <alignment horizontal="center"/>
    </xf>
    <xf numFmtId="14" fontId="64" fillId="0" borderId="77" xfId="0" applyNumberFormat="1" applyFont="1" applyFill="1" applyBorder="1" applyAlignment="1">
      <alignment horizontal="center"/>
    </xf>
    <xf numFmtId="0" fontId="64" fillId="0" borderId="77" xfId="0" applyFont="1" applyFill="1" applyBorder="1" applyAlignment="1">
      <alignment horizontal="center"/>
    </xf>
    <xf numFmtId="195" fontId="66" fillId="16" borderId="77" xfId="46" applyNumberFormat="1" applyFont="1" applyFill="1" applyBorder="1" applyAlignment="1">
      <alignment horizontal="center" vertical="center" wrapText="1"/>
    </xf>
    <xf numFmtId="0" fontId="140" fillId="0" borderId="77" xfId="0" applyFont="1" applyBorder="1" applyAlignment="1">
      <alignment horizontal="center"/>
    </xf>
    <xf numFmtId="0" fontId="64" fillId="30" borderId="77" xfId="0" applyFont="1" applyFill="1" applyBorder="1" applyAlignment="1">
      <alignment horizontal="center" vertical="center"/>
    </xf>
    <xf numFmtId="0" fontId="64" fillId="30" borderId="77" xfId="0" applyFont="1" applyFill="1" applyBorder="1" applyAlignment="1">
      <alignment horizontal="center"/>
    </xf>
    <xf numFmtId="0" fontId="64" fillId="36" borderId="77" xfId="0" applyFont="1" applyFill="1" applyBorder="1" applyAlignment="1">
      <alignment horizontal="center"/>
    </xf>
    <xf numFmtId="0" fontId="64" fillId="35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14" fontId="64" fillId="31" borderId="26" xfId="0" applyNumberFormat="1" applyFont="1" applyFill="1" applyBorder="1" applyAlignment="1">
      <alignment horizontal="center"/>
    </xf>
    <xf numFmtId="0" fontId="64" fillId="35" borderId="26" xfId="0" applyFont="1" applyFill="1" applyBorder="1" applyAlignment="1">
      <alignment horizontal="center"/>
    </xf>
    <xf numFmtId="14" fontId="64" fillId="0" borderId="26" xfId="0" applyNumberFormat="1" applyFont="1" applyFill="1" applyBorder="1" applyAlignment="1">
      <alignment horizontal="center"/>
    </xf>
    <xf numFmtId="14" fontId="63" fillId="34" borderId="77" xfId="0" applyNumberFormat="1" applyFont="1" applyFill="1" applyBorder="1" applyAlignment="1">
      <alignment horizontal="center"/>
    </xf>
    <xf numFmtId="0" fontId="66" fillId="6" borderId="77" xfId="0" applyFont="1" applyFill="1" applyBorder="1" applyAlignment="1">
      <alignment horizontal="center" vertical="center" wrapText="1"/>
    </xf>
    <xf numFmtId="14" fontId="64" fillId="40" borderId="77" xfId="0" applyNumberFormat="1" applyFont="1" applyFill="1" applyBorder="1" applyAlignment="1">
      <alignment horizontal="center"/>
    </xf>
    <xf numFmtId="14" fontId="64" fillId="31" borderId="77" xfId="0" applyNumberFormat="1" applyFont="1" applyFill="1" applyBorder="1" applyAlignment="1">
      <alignment horizontal="center" vertical="center"/>
    </xf>
    <xf numFmtId="0" fontId="63" fillId="35" borderId="77" xfId="0" applyFont="1" applyFill="1" applyBorder="1" applyAlignment="1">
      <alignment horizontal="center"/>
    </xf>
    <xf numFmtId="14" fontId="63" fillId="31" borderId="77" xfId="0" applyNumberFormat="1" applyFont="1" applyFill="1" applyBorder="1" applyAlignment="1">
      <alignment horizontal="center" vertical="center"/>
    </xf>
    <xf numFmtId="3" fontId="63" fillId="30" borderId="77" xfId="0" applyNumberFormat="1" applyFont="1" applyFill="1" applyBorder="1" applyAlignment="1">
      <alignment horizontal="center" vertical="center"/>
    </xf>
    <xf numFmtId="0" fontId="63" fillId="30" borderId="77" xfId="0" applyFont="1" applyFill="1" applyBorder="1" applyAlignment="1">
      <alignment horizontal="center" vertical="center"/>
    </xf>
    <xf numFmtId="0" fontId="63" fillId="30" borderId="77" xfId="0" applyFont="1" applyFill="1" applyBorder="1" applyAlignment="1">
      <alignment horizontal="center"/>
    </xf>
    <xf numFmtId="3" fontId="64" fillId="30" borderId="77" xfId="0" applyNumberFormat="1" applyFont="1" applyFill="1" applyBorder="1" applyAlignment="1">
      <alignment horizontal="center"/>
    </xf>
    <xf numFmtId="0" fontId="63" fillId="36" borderId="77" xfId="0" applyFont="1" applyFill="1" applyBorder="1" applyAlignment="1">
      <alignment horizontal="center"/>
    </xf>
    <xf numFmtId="3" fontId="64" fillId="31" borderId="77" xfId="0" applyNumberFormat="1" applyFont="1" applyFill="1" applyBorder="1" applyAlignment="1">
      <alignment vertical="center"/>
    </xf>
    <xf numFmtId="3" fontId="64" fillId="30" borderId="15" xfId="0" applyNumberFormat="1" applyFont="1" applyFill="1" applyBorder="1" applyAlignment="1">
      <alignment horizontal="center" vertical="center"/>
    </xf>
    <xf numFmtId="0" fontId="139" fillId="0" borderId="0" xfId="0" applyFont="1" applyAlignment="1">
      <alignment/>
    </xf>
    <xf numFmtId="0" fontId="140" fillId="0" borderId="0" xfId="0" applyFont="1" applyBorder="1" applyAlignment="1">
      <alignment horizontal="left" vertical="center" wrapText="1"/>
    </xf>
    <xf numFmtId="0" fontId="140" fillId="0" borderId="0" xfId="0" applyFont="1" applyBorder="1" applyAlignment="1">
      <alignment horizontal="center" vertical="center" wrapText="1"/>
    </xf>
    <xf numFmtId="0" fontId="141" fillId="38" borderId="69" xfId="0" applyFont="1" applyFill="1" applyBorder="1" applyAlignment="1">
      <alignment horizontal="center" vertical="center" wrapText="1"/>
    </xf>
    <xf numFmtId="0" fontId="141" fillId="38" borderId="65" xfId="0" applyFont="1" applyFill="1" applyBorder="1" applyAlignment="1">
      <alignment horizontal="center" vertical="center" wrapText="1"/>
    </xf>
    <xf numFmtId="0" fontId="141" fillId="38" borderId="58" xfId="0" applyFont="1" applyFill="1" applyBorder="1" applyAlignment="1">
      <alignment horizontal="center" vertical="center" wrapText="1"/>
    </xf>
    <xf numFmtId="0" fontId="141" fillId="38" borderId="64" xfId="0" applyFont="1" applyFill="1" applyBorder="1" applyAlignment="1">
      <alignment horizontal="center" vertical="center" wrapText="1"/>
    </xf>
    <xf numFmtId="0" fontId="141" fillId="38" borderId="75" xfId="0" applyFont="1" applyFill="1" applyBorder="1" applyAlignment="1">
      <alignment horizontal="center" vertical="center" wrapText="1"/>
    </xf>
    <xf numFmtId="0" fontId="141" fillId="38" borderId="74" xfId="0" applyFont="1" applyFill="1" applyBorder="1" applyAlignment="1">
      <alignment horizontal="center" vertical="center" wrapText="1"/>
    </xf>
    <xf numFmtId="0" fontId="141" fillId="38" borderId="66" xfId="0" applyFont="1" applyFill="1" applyBorder="1" applyAlignment="1">
      <alignment horizontal="center" vertical="center" wrapText="1"/>
    </xf>
    <xf numFmtId="0" fontId="140" fillId="0" borderId="0" xfId="0" applyFont="1" applyAlignment="1">
      <alignment vertical="center"/>
    </xf>
    <xf numFmtId="0" fontId="142" fillId="0" borderId="0" xfId="0" applyFont="1" applyAlignment="1">
      <alignment/>
    </xf>
    <xf numFmtId="0" fontId="64" fillId="31" borderId="77" xfId="0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165" fontId="64" fillId="33" borderId="77" xfId="46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7" fillId="33" borderId="78" xfId="0" applyFont="1" applyFill="1" applyBorder="1" applyAlignment="1">
      <alignment wrapText="1"/>
    </xf>
    <xf numFmtId="0" fontId="69" fillId="0" borderId="0" xfId="0" applyFont="1" applyAlignment="1">
      <alignment/>
    </xf>
    <xf numFmtId="0" fontId="67" fillId="33" borderId="79" xfId="0" applyFont="1" applyFill="1" applyBorder="1" applyAlignment="1">
      <alignment wrapText="1"/>
    </xf>
    <xf numFmtId="0" fontId="67" fillId="33" borderId="80" xfId="0" applyFont="1" applyFill="1" applyBorder="1" applyAlignment="1">
      <alignment wrapText="1"/>
    </xf>
    <xf numFmtId="0" fontId="139" fillId="31" borderId="0" xfId="0" applyFont="1" applyFill="1" applyAlignment="1">
      <alignment/>
    </xf>
    <xf numFmtId="0" fontId="64" fillId="31" borderId="0" xfId="0" applyFont="1" applyFill="1" applyBorder="1" applyAlignment="1">
      <alignment horizontal="left" wrapText="1"/>
    </xf>
    <xf numFmtId="0" fontId="69" fillId="31" borderId="0" xfId="0" applyFont="1" applyFill="1" applyAlignment="1">
      <alignment/>
    </xf>
    <xf numFmtId="0" fontId="69" fillId="32" borderId="0" xfId="0" applyFont="1" applyFill="1" applyAlignment="1">
      <alignment vertical="center"/>
    </xf>
    <xf numFmtId="0" fontId="139" fillId="32" borderId="0" xfId="0" applyFont="1" applyFill="1" applyAlignment="1">
      <alignment/>
    </xf>
    <xf numFmtId="0" fontId="139" fillId="40" borderId="0" xfId="0" applyFont="1" applyFill="1" applyAlignment="1">
      <alignment/>
    </xf>
    <xf numFmtId="0" fontId="69" fillId="40" borderId="0" xfId="0" applyFont="1" applyFill="1" applyAlignment="1">
      <alignment vertical="center"/>
    </xf>
    <xf numFmtId="0" fontId="69" fillId="31" borderId="0" xfId="0" applyFont="1" applyFill="1" applyAlignment="1">
      <alignment vertical="center"/>
    </xf>
    <xf numFmtId="0" fontId="139" fillId="0" borderId="0" xfId="0" applyFont="1" applyAlignment="1">
      <alignment horizontal="justify"/>
    </xf>
    <xf numFmtId="0" fontId="66" fillId="4" borderId="77" xfId="0" applyFont="1" applyFill="1" applyBorder="1" applyAlignment="1">
      <alignment horizontal="center" vertical="center" wrapText="1"/>
    </xf>
    <xf numFmtId="0" fontId="71" fillId="4" borderId="77" xfId="0" applyFont="1" applyFill="1" applyBorder="1" applyAlignment="1">
      <alignment horizontal="center" vertical="center" wrapText="1"/>
    </xf>
    <xf numFmtId="3" fontId="65" fillId="8" borderId="77" xfId="0" applyNumberFormat="1" applyFont="1" applyFill="1" applyBorder="1" applyAlignment="1">
      <alignment horizontal="center"/>
    </xf>
    <xf numFmtId="0" fontId="65" fillId="8" borderId="77" xfId="0" applyFont="1" applyFill="1" applyBorder="1" applyAlignment="1">
      <alignment horizontal="center"/>
    </xf>
    <xf numFmtId="165" fontId="142" fillId="0" borderId="0" xfId="46" applyFont="1" applyAlignment="1">
      <alignment/>
    </xf>
    <xf numFmtId="0" fontId="139" fillId="31" borderId="0" xfId="0" applyFont="1" applyFill="1" applyBorder="1" applyAlignment="1">
      <alignment horizontal="center"/>
    </xf>
    <xf numFmtId="3" fontId="64" fillId="31" borderId="0" xfId="0" applyNumberFormat="1" applyFont="1" applyFill="1" applyBorder="1" applyAlignment="1">
      <alignment horizontal="center" vertical="center"/>
    </xf>
    <xf numFmtId="3" fontId="63" fillId="31" borderId="0" xfId="0" applyNumberFormat="1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/>
    </xf>
    <xf numFmtId="195" fontId="64" fillId="31" borderId="0" xfId="0" applyNumberFormat="1" applyFont="1" applyFill="1" applyBorder="1" applyAlignment="1">
      <alignment horizontal="center"/>
    </xf>
    <xf numFmtId="0" fontId="139" fillId="0" borderId="0" xfId="0" applyFont="1" applyAlignment="1">
      <alignment horizontal="center"/>
    </xf>
    <xf numFmtId="0" fontId="64" fillId="33" borderId="17" xfId="0" applyFont="1" applyFill="1" applyBorder="1" applyAlignment="1">
      <alignment wrapText="1"/>
    </xf>
    <xf numFmtId="0" fontId="66" fillId="4" borderId="26" xfId="0" applyFont="1" applyFill="1" applyBorder="1" applyAlignment="1">
      <alignment horizontal="center" vertical="center" wrapText="1"/>
    </xf>
    <xf numFmtId="0" fontId="65" fillId="8" borderId="26" xfId="0" applyFont="1" applyFill="1" applyBorder="1" applyAlignment="1">
      <alignment horizontal="center"/>
    </xf>
    <xf numFmtId="0" fontId="66" fillId="8" borderId="26" xfId="0" applyFont="1" applyFill="1" applyBorder="1" applyAlignment="1">
      <alignment horizontal="center"/>
    </xf>
    <xf numFmtId="3" fontId="66" fillId="8" borderId="26" xfId="0" applyNumberFormat="1" applyFont="1" applyFill="1" applyBorder="1" applyAlignment="1">
      <alignment horizontal="center"/>
    </xf>
    <xf numFmtId="14" fontId="63" fillId="0" borderId="26" xfId="0" applyNumberFormat="1" applyFont="1" applyFill="1" applyBorder="1" applyAlignment="1">
      <alignment horizontal="center"/>
    </xf>
    <xf numFmtId="0" fontId="63" fillId="35" borderId="26" xfId="0" applyFont="1" applyFill="1" applyBorder="1" applyAlignment="1">
      <alignment horizontal="center"/>
    </xf>
    <xf numFmtId="0" fontId="139" fillId="0" borderId="26" xfId="0" applyFont="1" applyBorder="1" applyAlignment="1">
      <alignment horizontal="center"/>
    </xf>
    <xf numFmtId="165" fontId="72" fillId="39" borderId="26" xfId="46" applyFont="1" applyFill="1" applyBorder="1" applyAlignment="1">
      <alignment horizontal="center" vertical="center"/>
    </xf>
    <xf numFmtId="3" fontId="63" fillId="30" borderId="26" xfId="0" applyNumberFormat="1" applyFont="1" applyFill="1" applyBorder="1" applyAlignment="1">
      <alignment horizontal="center" vertical="center"/>
    </xf>
    <xf numFmtId="0" fontId="63" fillId="30" borderId="26" xfId="0" applyFont="1" applyFill="1" applyBorder="1" applyAlignment="1">
      <alignment horizontal="center" vertical="center"/>
    </xf>
    <xf numFmtId="0" fontId="63" fillId="30" borderId="26" xfId="0" applyFont="1" applyFill="1" applyBorder="1" applyAlignment="1">
      <alignment horizontal="center"/>
    </xf>
    <xf numFmtId="3" fontId="72" fillId="39" borderId="26" xfId="0" applyNumberFormat="1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3" fontId="139" fillId="0" borderId="0" xfId="0" applyNumberFormat="1" applyFont="1" applyAlignment="1">
      <alignment/>
    </xf>
    <xf numFmtId="0" fontId="143" fillId="0" borderId="0" xfId="0" applyFont="1" applyAlignment="1">
      <alignment horizontal="center" vertical="center"/>
    </xf>
    <xf numFmtId="0" fontId="143" fillId="0" borderId="0" xfId="0" applyFont="1" applyAlignment="1">
      <alignment horizontal="center"/>
    </xf>
    <xf numFmtId="0" fontId="139" fillId="0" borderId="0" xfId="0" applyFont="1" applyBorder="1" applyAlignment="1">
      <alignment/>
    </xf>
    <xf numFmtId="0" fontId="140" fillId="0" borderId="0" xfId="0" applyFont="1" applyBorder="1" applyAlignment="1">
      <alignment vertical="center"/>
    </xf>
    <xf numFmtId="0" fontId="141" fillId="38" borderId="0" xfId="0" applyFont="1" applyFill="1" applyBorder="1" applyAlignment="1">
      <alignment horizontal="center" vertical="center" wrapText="1"/>
    </xf>
    <xf numFmtId="0" fontId="142" fillId="0" borderId="0" xfId="0" applyFont="1" applyBorder="1" applyAlignment="1">
      <alignment/>
    </xf>
    <xf numFmtId="0" fontId="64" fillId="33" borderId="78" xfId="0" applyFont="1" applyFill="1" applyBorder="1" applyAlignment="1">
      <alignment wrapText="1"/>
    </xf>
    <xf numFmtId="0" fontId="64" fillId="33" borderId="79" xfId="0" applyFont="1" applyFill="1" applyBorder="1" applyAlignment="1">
      <alignment wrapText="1"/>
    </xf>
    <xf numFmtId="0" fontId="64" fillId="33" borderId="80" xfId="0" applyFont="1" applyFill="1" applyBorder="1" applyAlignment="1">
      <alignment wrapText="1"/>
    </xf>
    <xf numFmtId="0" fontId="66" fillId="8" borderId="77" xfId="0" applyFont="1" applyFill="1" applyBorder="1" applyAlignment="1">
      <alignment horizontal="center"/>
    </xf>
    <xf numFmtId="0" fontId="73" fillId="8" borderId="77" xfId="0" applyFont="1" applyFill="1" applyBorder="1" applyAlignment="1">
      <alignment horizontal="center"/>
    </xf>
    <xf numFmtId="3" fontId="66" fillId="8" borderId="77" xfId="0" applyNumberFormat="1" applyFont="1" applyFill="1" applyBorder="1" applyAlignment="1">
      <alignment horizontal="center"/>
    </xf>
    <xf numFmtId="14" fontId="63" fillId="31" borderId="26" xfId="0" applyNumberFormat="1" applyFont="1" applyFill="1" applyBorder="1" applyAlignment="1">
      <alignment horizontal="center"/>
    </xf>
    <xf numFmtId="0" fontId="64" fillId="31" borderId="26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wrapText="1"/>
    </xf>
    <xf numFmtId="0" fontId="60" fillId="4" borderId="26" xfId="0" applyFont="1" applyFill="1" applyBorder="1" applyAlignment="1">
      <alignment horizontal="center" vertical="center" wrapText="1"/>
    </xf>
    <xf numFmtId="3" fontId="61" fillId="8" borderId="26" xfId="0" applyNumberFormat="1" applyFont="1" applyFill="1" applyBorder="1" applyAlignment="1">
      <alignment horizontal="center"/>
    </xf>
    <xf numFmtId="0" fontId="61" fillId="8" borderId="26" xfId="0" applyFont="1" applyFill="1" applyBorder="1" applyAlignment="1">
      <alignment horizontal="center"/>
    </xf>
    <xf numFmtId="3" fontId="67" fillId="31" borderId="26" xfId="0" applyNumberFormat="1" applyFont="1" applyFill="1" applyBorder="1" applyAlignment="1">
      <alignment horizontal="center" vertical="center"/>
    </xf>
    <xf numFmtId="14" fontId="64" fillId="34" borderId="81" xfId="0" applyNumberFormat="1" applyFont="1" applyFill="1" applyBorder="1" applyAlignment="1">
      <alignment horizontal="center"/>
    </xf>
    <xf numFmtId="0" fontId="64" fillId="6" borderId="26" xfId="0" applyFont="1" applyFill="1" applyBorder="1" applyAlignment="1">
      <alignment horizontal="center" vertical="center"/>
    </xf>
    <xf numFmtId="0" fontId="66" fillId="6" borderId="26" xfId="0" applyFont="1" applyFill="1" applyBorder="1" applyAlignment="1">
      <alignment horizontal="center" vertical="center" wrapText="1"/>
    </xf>
    <xf numFmtId="3" fontId="65" fillId="6" borderId="26" xfId="0" applyNumberFormat="1" applyFont="1" applyFill="1" applyBorder="1" applyAlignment="1">
      <alignment horizontal="center"/>
    </xf>
    <xf numFmtId="0" fontId="65" fillId="6" borderId="26" xfId="0" applyFont="1" applyFill="1" applyBorder="1" applyAlignment="1">
      <alignment horizontal="center"/>
    </xf>
    <xf numFmtId="0" fontId="66" fillId="6" borderId="81" xfId="0" applyFont="1" applyFill="1" applyBorder="1" applyAlignment="1">
      <alignment horizontal="center" vertical="center" wrapText="1"/>
    </xf>
    <xf numFmtId="0" fontId="64" fillId="35" borderId="81" xfId="0" applyFont="1" applyFill="1" applyBorder="1" applyAlignment="1">
      <alignment horizontal="center"/>
    </xf>
    <xf numFmtId="0" fontId="136" fillId="0" borderId="82" xfId="0" applyFont="1" applyBorder="1" applyAlignment="1">
      <alignment horizontal="center"/>
    </xf>
    <xf numFmtId="3" fontId="64" fillId="30" borderId="83" xfId="0" applyNumberFormat="1" applyFont="1" applyFill="1" applyBorder="1" applyAlignment="1">
      <alignment horizontal="center" vertical="center"/>
    </xf>
    <xf numFmtId="165" fontId="64" fillId="30" borderId="83" xfId="46" applyFont="1" applyFill="1" applyBorder="1" applyAlignment="1">
      <alignment horizontal="center" vertical="center"/>
    </xf>
    <xf numFmtId="0" fontId="24" fillId="30" borderId="83" xfId="0" applyFont="1" applyFill="1" applyBorder="1" applyAlignment="1">
      <alignment horizontal="center" vertical="center"/>
    </xf>
    <xf numFmtId="3" fontId="62" fillId="30" borderId="83" xfId="0" applyNumberFormat="1" applyFont="1" applyFill="1" applyBorder="1" applyAlignment="1">
      <alignment horizontal="center" vertical="center"/>
    </xf>
    <xf numFmtId="0" fontId="24" fillId="30" borderId="84" xfId="0" applyFont="1" applyFill="1" applyBorder="1" applyAlignment="1">
      <alignment horizontal="center" vertical="center"/>
    </xf>
    <xf numFmtId="0" fontId="66" fillId="31" borderId="77" xfId="0" applyFont="1" applyFill="1" applyBorder="1" applyAlignment="1">
      <alignment horizontal="center" vertical="center"/>
    </xf>
    <xf numFmtId="14" fontId="66" fillId="31" borderId="77" xfId="0" applyNumberFormat="1" applyFont="1" applyFill="1" applyBorder="1" applyAlignment="1">
      <alignment horizontal="center"/>
    </xf>
    <xf numFmtId="0" fontId="66" fillId="35" borderId="77" xfId="0" applyFont="1" applyFill="1" applyBorder="1" applyAlignment="1">
      <alignment horizontal="center" vertical="center"/>
    </xf>
    <xf numFmtId="0" fontId="66" fillId="35" borderId="7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137" fillId="41" borderId="0" xfId="0" applyFont="1" applyFill="1" applyAlignment="1">
      <alignment horizontal="center"/>
    </xf>
    <xf numFmtId="14" fontId="64" fillId="0" borderId="77" xfId="0" applyNumberFormat="1" applyFont="1" applyFill="1" applyBorder="1" applyAlignment="1">
      <alignment horizontal="center" vertical="center"/>
    </xf>
    <xf numFmtId="3" fontId="64" fillId="0" borderId="77" xfId="0" applyNumberFormat="1" applyFont="1" applyFill="1" applyBorder="1" applyAlignment="1">
      <alignment vertical="center"/>
    </xf>
    <xf numFmtId="14" fontId="63" fillId="0" borderId="7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6" fillId="0" borderId="77" xfId="0" applyFont="1" applyFill="1" applyBorder="1" applyAlignment="1">
      <alignment horizontal="center" vertical="center" wrapText="1"/>
    </xf>
    <xf numFmtId="0" fontId="64" fillId="31" borderId="77" xfId="0" applyFont="1" applyFill="1" applyBorder="1" applyAlignment="1">
      <alignment horizontal="center" vertical="center"/>
    </xf>
    <xf numFmtId="195" fontId="66" fillId="0" borderId="77" xfId="46" applyNumberFormat="1" applyFont="1" applyFill="1" applyBorder="1" applyAlignment="1">
      <alignment horizontal="center" vertical="center" wrapText="1"/>
    </xf>
    <xf numFmtId="0" fontId="137" fillId="0" borderId="0" xfId="0" applyFont="1" applyFill="1" applyAlignment="1">
      <alignment horizontal="center"/>
    </xf>
    <xf numFmtId="0" fontId="66" fillId="0" borderId="77" xfId="0" applyFont="1" applyFill="1" applyBorder="1" applyAlignment="1">
      <alignment horizontal="center" vertical="center"/>
    </xf>
    <xf numFmtId="14" fontId="66" fillId="0" borderId="77" xfId="0" applyNumberFormat="1" applyFont="1" applyFill="1" applyBorder="1" applyAlignment="1">
      <alignment horizontal="center"/>
    </xf>
    <xf numFmtId="0" fontId="64" fillId="11" borderId="77" xfId="0" applyFont="1" applyFill="1" applyBorder="1" applyAlignment="1">
      <alignment horizontal="center"/>
    </xf>
    <xf numFmtId="0" fontId="63" fillId="11" borderId="77" xfId="0" applyFont="1" applyFill="1" applyBorder="1" applyAlignment="1">
      <alignment horizontal="center"/>
    </xf>
    <xf numFmtId="14" fontId="66" fillId="0" borderId="77" xfId="0" applyNumberFormat="1" applyFont="1" applyFill="1" applyBorder="1" applyAlignment="1">
      <alignment horizontal="center" vertical="center"/>
    </xf>
    <xf numFmtId="3" fontId="66" fillId="0" borderId="77" xfId="0" applyNumberFormat="1" applyFont="1" applyFill="1" applyBorder="1" applyAlignment="1">
      <alignment vertical="center"/>
    </xf>
    <xf numFmtId="14" fontId="73" fillId="0" borderId="77" xfId="0" applyNumberFormat="1" applyFont="1" applyFill="1" applyBorder="1" applyAlignment="1">
      <alignment horizontal="center"/>
    </xf>
    <xf numFmtId="14" fontId="64" fillId="11" borderId="77" xfId="0" applyNumberFormat="1" applyFont="1" applyFill="1" applyBorder="1" applyAlignment="1">
      <alignment horizontal="center"/>
    </xf>
    <xf numFmtId="14" fontId="64" fillId="11" borderId="77" xfId="0" applyNumberFormat="1" applyFont="1" applyFill="1" applyBorder="1" applyAlignment="1">
      <alignment horizontal="center" vertical="center"/>
    </xf>
    <xf numFmtId="3" fontId="64" fillId="11" borderId="77" xfId="0" applyNumberFormat="1" applyFont="1" applyFill="1" applyBorder="1" applyAlignment="1">
      <alignment vertical="center"/>
    </xf>
    <xf numFmtId="14" fontId="63" fillId="11" borderId="77" xfId="0" applyNumberFormat="1" applyFont="1" applyFill="1" applyBorder="1" applyAlignment="1">
      <alignment horizontal="center"/>
    </xf>
    <xf numFmtId="0" fontId="64" fillId="31" borderId="77" xfId="0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3" fontId="67" fillId="31" borderId="26" xfId="0" applyNumberFormat="1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14" fontId="66" fillId="0" borderId="77" xfId="0" applyNumberFormat="1" applyFont="1" applyFill="1" applyBorder="1" applyAlignment="1">
      <alignment horizontal="left" vertical="center"/>
    </xf>
    <xf numFmtId="3" fontId="66" fillId="0" borderId="77" xfId="0" applyNumberFormat="1" applyFont="1" applyFill="1" applyBorder="1" applyAlignment="1">
      <alignment horizontal="left" vertical="center"/>
    </xf>
    <xf numFmtId="0" fontId="64" fillId="31" borderId="77" xfId="0" applyFont="1" applyFill="1" applyBorder="1" applyAlignment="1">
      <alignment horizontal="center" vertical="center"/>
    </xf>
    <xf numFmtId="0" fontId="135" fillId="38" borderId="0" xfId="0" applyFont="1" applyFill="1" applyBorder="1" applyAlignment="1">
      <alignment horizontal="center" vertical="center" wrapText="1"/>
    </xf>
    <xf numFmtId="165" fontId="64" fillId="0" borderId="77" xfId="46" applyFont="1" applyFill="1" applyBorder="1" applyAlignment="1">
      <alignment horizontal="center" vertical="center"/>
    </xf>
    <xf numFmtId="3" fontId="64" fillId="31" borderId="77" xfId="0" applyNumberFormat="1" applyFont="1" applyFill="1" applyBorder="1" applyAlignment="1">
      <alignment horizontal="center" vertical="center"/>
    </xf>
    <xf numFmtId="0" fontId="64" fillId="31" borderId="77" xfId="0" applyFont="1" applyFill="1" applyBorder="1" applyAlignment="1">
      <alignment horizontal="center" vertical="center"/>
    </xf>
    <xf numFmtId="0" fontId="144" fillId="0" borderId="85" xfId="0" applyFont="1" applyBorder="1" applyAlignment="1">
      <alignment horizontal="center" vertical="center" wrapText="1"/>
    </xf>
    <xf numFmtId="0" fontId="144" fillId="0" borderId="86" xfId="0" applyFont="1" applyBorder="1" applyAlignment="1">
      <alignment horizontal="center" vertical="center" wrapText="1"/>
    </xf>
    <xf numFmtId="0" fontId="144" fillId="0" borderId="87" xfId="0" applyFont="1" applyBorder="1" applyAlignment="1">
      <alignment horizontal="center" vertical="center" wrapText="1"/>
    </xf>
    <xf numFmtId="0" fontId="141" fillId="38" borderId="27" xfId="0" applyFont="1" applyFill="1" applyBorder="1" applyAlignment="1">
      <alignment horizontal="center" vertical="center" wrapText="1"/>
    </xf>
    <xf numFmtId="0" fontId="141" fillId="38" borderId="71" xfId="0" applyFont="1" applyFill="1" applyBorder="1" applyAlignment="1">
      <alignment horizontal="center" vertical="center" wrapText="1"/>
    </xf>
    <xf numFmtId="0" fontId="141" fillId="0" borderId="27" xfId="0" applyFont="1" applyBorder="1" applyAlignment="1">
      <alignment horizontal="center" vertical="center" wrapText="1"/>
    </xf>
    <xf numFmtId="0" fontId="141" fillId="0" borderId="71" xfId="0" applyFont="1" applyBorder="1" applyAlignment="1">
      <alignment horizontal="center" vertical="center" wrapText="1"/>
    </xf>
    <xf numFmtId="0" fontId="141" fillId="0" borderId="40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35" fillId="38" borderId="0" xfId="0" applyFont="1" applyFill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40" fillId="0" borderId="0" xfId="0" applyFont="1" applyAlignment="1">
      <alignment horizontal="left" vertical="center"/>
    </xf>
    <xf numFmtId="0" fontId="141" fillId="44" borderId="27" xfId="0" applyFont="1" applyFill="1" applyBorder="1" applyAlignment="1">
      <alignment horizontal="center" vertical="center" wrapText="1"/>
    </xf>
    <xf numFmtId="0" fontId="141" fillId="44" borderId="71" xfId="0" applyFont="1" applyFill="1" applyBorder="1" applyAlignment="1">
      <alignment horizontal="center" vertical="center" wrapText="1"/>
    </xf>
    <xf numFmtId="0" fontId="141" fillId="44" borderId="40" xfId="0" applyFont="1" applyFill="1" applyBorder="1" applyAlignment="1">
      <alignment horizontal="center" vertical="center" wrapText="1"/>
    </xf>
    <xf numFmtId="0" fontId="141" fillId="0" borderId="88" xfId="0" applyFont="1" applyBorder="1" applyAlignment="1">
      <alignment horizontal="center" vertical="center" wrapText="1"/>
    </xf>
    <xf numFmtId="0" fontId="141" fillId="0" borderId="89" xfId="0" applyFont="1" applyBorder="1" applyAlignment="1">
      <alignment horizontal="center" vertical="center" wrapText="1"/>
    </xf>
    <xf numFmtId="0" fontId="141" fillId="0" borderId="90" xfId="0" applyFont="1" applyBorder="1" applyAlignment="1">
      <alignment horizontal="center" vertical="center" wrapText="1"/>
    </xf>
    <xf numFmtId="0" fontId="141" fillId="0" borderId="91" xfId="0" applyFont="1" applyBorder="1" applyAlignment="1">
      <alignment horizontal="center" vertical="center" wrapText="1"/>
    </xf>
    <xf numFmtId="0" fontId="141" fillId="0" borderId="92" xfId="0" applyFont="1" applyBorder="1" applyAlignment="1">
      <alignment horizontal="center" vertical="center" wrapText="1"/>
    </xf>
    <xf numFmtId="0" fontId="141" fillId="0" borderId="93" xfId="0" applyFont="1" applyBorder="1" applyAlignment="1">
      <alignment horizontal="center" vertical="center" wrapText="1"/>
    </xf>
    <xf numFmtId="0" fontId="141" fillId="0" borderId="94" xfId="0" applyFont="1" applyBorder="1" applyAlignment="1">
      <alignment horizontal="center" vertical="center" wrapText="1"/>
    </xf>
    <xf numFmtId="0" fontId="141" fillId="0" borderId="95" xfId="0" applyFont="1" applyBorder="1" applyAlignment="1">
      <alignment horizontal="center" vertical="center" wrapText="1"/>
    </xf>
    <xf numFmtId="0" fontId="141" fillId="0" borderId="96" xfId="0" applyFont="1" applyBorder="1" applyAlignment="1">
      <alignment horizontal="center" vertical="center" wrapText="1"/>
    </xf>
    <xf numFmtId="0" fontId="141" fillId="0" borderId="97" xfId="0" applyFont="1" applyBorder="1" applyAlignment="1">
      <alignment horizontal="center" vertical="center" wrapText="1"/>
    </xf>
    <xf numFmtId="0" fontId="140" fillId="45" borderId="27" xfId="0" applyFont="1" applyFill="1" applyBorder="1" applyAlignment="1">
      <alignment horizontal="center" vertical="center" wrapText="1"/>
    </xf>
    <xf numFmtId="0" fontId="140" fillId="45" borderId="98" xfId="0" applyFont="1" applyFill="1" applyBorder="1" applyAlignment="1">
      <alignment horizontal="center" vertical="center" wrapText="1"/>
    </xf>
    <xf numFmtId="0" fontId="141" fillId="45" borderId="99" xfId="0" applyFont="1" applyFill="1" applyBorder="1" applyAlignment="1">
      <alignment horizontal="center" vertical="center" wrapText="1"/>
    </xf>
    <xf numFmtId="0" fontId="141" fillId="45" borderId="71" xfId="0" applyFont="1" applyFill="1" applyBorder="1" applyAlignment="1">
      <alignment horizontal="center" vertical="center" wrapText="1"/>
    </xf>
    <xf numFmtId="0" fontId="141" fillId="45" borderId="40" xfId="0" applyFont="1" applyFill="1" applyBorder="1" applyAlignment="1">
      <alignment horizontal="center" vertical="center" wrapText="1"/>
    </xf>
    <xf numFmtId="0" fontId="141" fillId="45" borderId="100" xfId="0" applyFont="1" applyFill="1" applyBorder="1" applyAlignment="1">
      <alignment horizontal="center" vertical="center" wrapText="1"/>
    </xf>
    <xf numFmtId="0" fontId="141" fillId="45" borderId="73" xfId="0" applyFont="1" applyFill="1" applyBorder="1" applyAlignment="1">
      <alignment horizontal="center" vertical="center" wrapText="1"/>
    </xf>
    <xf numFmtId="0" fontId="141" fillId="45" borderId="101" xfId="0" applyFont="1" applyFill="1" applyBorder="1" applyAlignment="1">
      <alignment horizontal="center" vertical="center" wrapText="1"/>
    </xf>
    <xf numFmtId="0" fontId="141" fillId="0" borderId="85" xfId="0" applyFont="1" applyBorder="1" applyAlignment="1">
      <alignment horizontal="center" vertical="center" wrapText="1"/>
    </xf>
    <xf numFmtId="0" fontId="141" fillId="0" borderId="86" xfId="0" applyFont="1" applyBorder="1" applyAlignment="1">
      <alignment horizontal="center" vertical="center" wrapText="1"/>
    </xf>
    <xf numFmtId="0" fontId="141" fillId="0" borderId="87" xfId="0" applyFont="1" applyBorder="1" applyAlignment="1">
      <alignment horizontal="center" vertical="center" wrapText="1"/>
    </xf>
    <xf numFmtId="0" fontId="141" fillId="38" borderId="40" xfId="0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center" vertical="center" wrapText="1"/>
    </xf>
    <xf numFmtId="0" fontId="141" fillId="0" borderId="102" xfId="0" applyFont="1" applyBorder="1" applyAlignment="1">
      <alignment horizontal="center" vertical="center" wrapText="1"/>
    </xf>
    <xf numFmtId="0" fontId="141" fillId="0" borderId="103" xfId="0" applyFont="1" applyBorder="1" applyAlignment="1">
      <alignment horizontal="center" vertical="center" wrapText="1"/>
    </xf>
    <xf numFmtId="0" fontId="141" fillId="0" borderId="104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0" fontId="140" fillId="0" borderId="71" xfId="0" applyFont="1" applyBorder="1" applyAlignment="1">
      <alignment horizontal="center" vertical="center" wrapText="1"/>
    </xf>
    <xf numFmtId="0" fontId="140" fillId="0" borderId="40" xfId="0" applyFont="1" applyBorder="1" applyAlignment="1">
      <alignment horizontal="center" vertical="center" wrapText="1"/>
    </xf>
    <xf numFmtId="0" fontId="66" fillId="31" borderId="77" xfId="0" applyFont="1" applyFill="1" applyBorder="1" applyAlignment="1">
      <alignment horizontal="left" vertical="center" wrapText="1"/>
    </xf>
    <xf numFmtId="0" fontId="63" fillId="31" borderId="77" xfId="0" applyFont="1" applyFill="1" applyBorder="1" applyAlignment="1">
      <alignment horizontal="center" vertical="center"/>
    </xf>
    <xf numFmtId="0" fontId="73" fillId="31" borderId="77" xfId="0" applyFont="1" applyFill="1" applyBorder="1" applyAlignment="1">
      <alignment horizontal="center" vertical="center"/>
    </xf>
    <xf numFmtId="165" fontId="66" fillId="0" borderId="77" xfId="46" applyFont="1" applyFill="1" applyBorder="1" applyAlignment="1">
      <alignment horizontal="center" vertical="center"/>
    </xf>
    <xf numFmtId="3" fontId="66" fillId="0" borderId="77" xfId="0" applyNumberFormat="1" applyFont="1" applyFill="1" applyBorder="1" applyAlignment="1">
      <alignment horizontal="center" vertical="center"/>
    </xf>
    <xf numFmtId="0" fontId="66" fillId="0" borderId="77" xfId="0" applyFont="1" applyFill="1" applyBorder="1" applyAlignment="1">
      <alignment horizontal="center" vertical="center"/>
    </xf>
    <xf numFmtId="0" fontId="73" fillId="31" borderId="77" xfId="0" applyFont="1" applyFill="1" applyBorder="1" applyAlignment="1">
      <alignment horizontal="center" vertical="center" wrapText="1"/>
    </xf>
    <xf numFmtId="165" fontId="64" fillId="0" borderId="77" xfId="46" applyFont="1" applyFill="1" applyBorder="1" applyAlignment="1">
      <alignment horizontal="center" vertical="center" wrapText="1"/>
    </xf>
    <xf numFmtId="0" fontId="73" fillId="0" borderId="77" xfId="0" applyFont="1" applyFill="1" applyBorder="1" applyAlignment="1">
      <alignment horizontal="center" vertical="center"/>
    </xf>
    <xf numFmtId="0" fontId="66" fillId="0" borderId="77" xfId="0" applyFont="1" applyFill="1" applyBorder="1" applyAlignment="1">
      <alignment horizontal="left" vertical="center" wrapText="1"/>
    </xf>
    <xf numFmtId="0" fontId="66" fillId="31" borderId="77" xfId="0" applyFont="1" applyFill="1" applyBorder="1" applyAlignment="1">
      <alignment horizontal="center" vertical="center" wrapText="1"/>
    </xf>
    <xf numFmtId="0" fontId="66" fillId="4" borderId="77" xfId="0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horizontal="center" vertical="center" wrapText="1"/>
    </xf>
    <xf numFmtId="0" fontId="70" fillId="18" borderId="77" xfId="0" applyFont="1" applyFill="1" applyBorder="1" applyAlignment="1">
      <alignment horizontal="center" vertical="center" wrapText="1"/>
    </xf>
    <xf numFmtId="0" fontId="64" fillId="46" borderId="77" xfId="0" applyFont="1" applyFill="1" applyBorder="1" applyAlignment="1">
      <alignment horizontal="center" vertical="center" wrapText="1"/>
    </xf>
    <xf numFmtId="0" fontId="70" fillId="18" borderId="77" xfId="0" applyFont="1" applyFill="1" applyBorder="1" applyAlignment="1">
      <alignment horizontal="center" vertical="center"/>
    </xf>
    <xf numFmtId="0" fontId="64" fillId="37" borderId="77" xfId="0" applyFont="1" applyFill="1" applyBorder="1" applyAlignment="1">
      <alignment horizontal="center" vertical="center" textRotation="90" wrapText="1"/>
    </xf>
    <xf numFmtId="0" fontId="142" fillId="0" borderId="105" xfId="0" applyFont="1" applyBorder="1" applyAlignment="1">
      <alignment horizontal="center"/>
    </xf>
    <xf numFmtId="0" fontId="142" fillId="0" borderId="106" xfId="0" applyFont="1" applyBorder="1" applyAlignment="1">
      <alignment horizontal="center"/>
    </xf>
    <xf numFmtId="0" fontId="142" fillId="0" borderId="107" xfId="0" applyFont="1" applyBorder="1" applyAlignment="1">
      <alignment horizontal="center"/>
    </xf>
    <xf numFmtId="0" fontId="142" fillId="0" borderId="108" xfId="0" applyFont="1" applyBorder="1" applyAlignment="1">
      <alignment horizontal="center"/>
    </xf>
    <xf numFmtId="0" fontId="76" fillId="0" borderId="107" xfId="0" applyFont="1" applyBorder="1" applyAlignment="1">
      <alignment horizontal="center" vertical="center"/>
    </xf>
    <xf numFmtId="0" fontId="142" fillId="0" borderId="107" xfId="0" applyFont="1" applyBorder="1" applyAlignment="1">
      <alignment horizontal="center" vertical="center"/>
    </xf>
    <xf numFmtId="0" fontId="142" fillId="0" borderId="108" xfId="0" applyFont="1" applyBorder="1" applyAlignment="1">
      <alignment horizontal="center" vertical="center"/>
    </xf>
    <xf numFmtId="0" fontId="142" fillId="0" borderId="109" xfId="0" applyFont="1" applyBorder="1" applyAlignment="1">
      <alignment horizontal="center"/>
    </xf>
    <xf numFmtId="0" fontId="142" fillId="0" borderId="110" xfId="0" applyFont="1" applyBorder="1" applyAlignment="1">
      <alignment horizontal="center"/>
    </xf>
    <xf numFmtId="0" fontId="69" fillId="32" borderId="0" xfId="0" applyFont="1" applyFill="1" applyAlignment="1">
      <alignment horizontal="center" vertical="center"/>
    </xf>
    <xf numFmtId="0" fontId="64" fillId="31" borderId="77" xfId="0" applyFont="1" applyFill="1" applyBorder="1" applyAlignment="1">
      <alignment horizontal="left" vertical="center" wrapText="1"/>
    </xf>
    <xf numFmtId="0" fontId="63" fillId="0" borderId="77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left" vertical="center" wrapText="1"/>
    </xf>
    <xf numFmtId="3" fontId="64" fillId="0" borderId="77" xfId="0" applyNumberFormat="1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66" fillId="31" borderId="77" xfId="0" applyFont="1" applyFill="1" applyBorder="1" applyAlignment="1">
      <alignment horizontal="center" vertical="center"/>
    </xf>
    <xf numFmtId="3" fontId="66" fillId="31" borderId="77" xfId="0" applyNumberFormat="1" applyFont="1" applyFill="1" applyBorder="1" applyAlignment="1">
      <alignment horizontal="center" vertical="center"/>
    </xf>
    <xf numFmtId="165" fontId="64" fillId="0" borderId="111" xfId="46" applyFont="1" applyFill="1" applyBorder="1" applyAlignment="1">
      <alignment horizontal="center" vertical="center"/>
    </xf>
    <xf numFmtId="0" fontId="64" fillId="31" borderId="77" xfId="0" applyFont="1" applyFill="1" applyBorder="1" applyAlignment="1">
      <alignment horizontal="center" vertical="center" wrapText="1"/>
    </xf>
    <xf numFmtId="0" fontId="64" fillId="37" borderId="26" xfId="0" applyFont="1" applyFill="1" applyBorder="1" applyAlignment="1">
      <alignment horizontal="center" vertical="center" wrapText="1"/>
    </xf>
    <xf numFmtId="0" fontId="142" fillId="0" borderId="22" xfId="0" applyFont="1" applyBorder="1" applyAlignment="1">
      <alignment horizontal="center"/>
    </xf>
    <xf numFmtId="0" fontId="142" fillId="0" borderId="42" xfId="0" applyFont="1" applyBorder="1" applyAlignment="1">
      <alignment horizontal="center"/>
    </xf>
    <xf numFmtId="0" fontId="142" fillId="0" borderId="43" xfId="0" applyFont="1" applyBorder="1" applyAlignment="1">
      <alignment horizontal="center"/>
    </xf>
    <xf numFmtId="0" fontId="70" fillId="18" borderId="26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3" fontId="64" fillId="40" borderId="26" xfId="0" applyNumberFormat="1" applyFont="1" applyFill="1" applyBorder="1" applyAlignment="1">
      <alignment horizontal="center" vertical="center"/>
    </xf>
    <xf numFmtId="0" fontId="64" fillId="40" borderId="26" xfId="0" applyFont="1" applyFill="1" applyBorder="1" applyAlignment="1">
      <alignment horizontal="center" vertical="center"/>
    </xf>
    <xf numFmtId="0" fontId="64" fillId="46" borderId="26" xfId="0" applyFont="1" applyFill="1" applyBorder="1" applyAlignment="1">
      <alignment horizontal="center" vertical="center" wrapText="1"/>
    </xf>
    <xf numFmtId="0" fontId="64" fillId="37" borderId="26" xfId="0" applyFont="1" applyFill="1" applyBorder="1" applyAlignment="1">
      <alignment horizontal="center" vertical="center" textRotation="90" wrapText="1"/>
    </xf>
    <xf numFmtId="0" fontId="140" fillId="0" borderId="26" xfId="0" applyFont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165" fontId="64" fillId="40" borderId="26" xfId="46" applyFont="1" applyFill="1" applyBorder="1" applyAlignment="1">
      <alignment horizontal="center" vertical="center"/>
    </xf>
    <xf numFmtId="3" fontId="64" fillId="31" borderId="26" xfId="0" applyNumberFormat="1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0" fontId="67" fillId="31" borderId="26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 wrapText="1"/>
    </xf>
    <xf numFmtId="0" fontId="64" fillId="0" borderId="112" xfId="0" applyFont="1" applyFill="1" applyBorder="1" applyAlignment="1">
      <alignment horizontal="center" vertical="center" wrapText="1"/>
    </xf>
    <xf numFmtId="165" fontId="64" fillId="31" borderId="77" xfId="46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/>
    </xf>
    <xf numFmtId="0" fontId="144" fillId="0" borderId="0" xfId="0" applyFont="1" applyBorder="1" applyAlignment="1">
      <alignment horizontal="center" vertical="center" wrapText="1"/>
    </xf>
    <xf numFmtId="0" fontId="141" fillId="38" borderId="0" xfId="0" applyFont="1" applyFill="1" applyBorder="1" applyAlignment="1">
      <alignment horizontal="center" vertical="center" wrapText="1"/>
    </xf>
    <xf numFmtId="165" fontId="64" fillId="40" borderId="113" xfId="46" applyFont="1" applyFill="1" applyBorder="1" applyAlignment="1">
      <alignment horizontal="center" vertical="center"/>
    </xf>
    <xf numFmtId="165" fontId="64" fillId="40" borderId="32" xfId="46" applyFont="1" applyFill="1" applyBorder="1" applyAlignment="1">
      <alignment horizontal="center" vertical="center"/>
    </xf>
    <xf numFmtId="0" fontId="146" fillId="0" borderId="105" xfId="0" applyFont="1" applyBorder="1" applyAlignment="1">
      <alignment horizontal="center"/>
    </xf>
    <xf numFmtId="0" fontId="146" fillId="0" borderId="106" xfId="0" applyFont="1" applyBorder="1" applyAlignment="1">
      <alignment horizontal="center"/>
    </xf>
    <xf numFmtId="0" fontId="146" fillId="0" borderId="107" xfId="0" applyFont="1" applyBorder="1" applyAlignment="1">
      <alignment horizontal="center"/>
    </xf>
    <xf numFmtId="0" fontId="146" fillId="0" borderId="108" xfId="0" applyFont="1" applyBorder="1" applyAlignment="1">
      <alignment horizontal="center"/>
    </xf>
    <xf numFmtId="0" fontId="77" fillId="0" borderId="22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146" fillId="0" borderId="109" xfId="0" applyFont="1" applyBorder="1" applyAlignment="1">
      <alignment horizontal="center"/>
    </xf>
    <xf numFmtId="0" fontId="146" fillId="0" borderId="110" xfId="0" applyFont="1" applyBorder="1" applyAlignment="1">
      <alignment horizontal="center"/>
    </xf>
    <xf numFmtId="0" fontId="64" fillId="0" borderId="111" xfId="0" applyFont="1" applyFill="1" applyBorder="1" applyAlignment="1">
      <alignment horizontal="center" vertical="center" wrapText="1"/>
    </xf>
    <xf numFmtId="0" fontId="140" fillId="0" borderId="77" xfId="0" applyFont="1" applyBorder="1" applyAlignment="1">
      <alignment horizontal="center" vertical="center" wrapText="1"/>
    </xf>
    <xf numFmtId="3" fontId="140" fillId="0" borderId="77" xfId="0" applyNumberFormat="1" applyFont="1" applyFill="1" applyBorder="1" applyAlignment="1">
      <alignment horizontal="center" vertical="center"/>
    </xf>
    <xf numFmtId="0" fontId="140" fillId="0" borderId="77" xfId="0" applyFont="1" applyFill="1" applyBorder="1" applyAlignment="1">
      <alignment horizontal="center" vertical="center"/>
    </xf>
    <xf numFmtId="0" fontId="147" fillId="0" borderId="105" xfId="0" applyFont="1" applyBorder="1" applyAlignment="1">
      <alignment horizontal="center"/>
    </xf>
    <xf numFmtId="0" fontId="147" fillId="0" borderId="106" xfId="0" applyFont="1" applyBorder="1" applyAlignment="1">
      <alignment horizontal="center"/>
    </xf>
    <xf numFmtId="0" fontId="64" fillId="0" borderId="114" xfId="0" applyFont="1" applyFill="1" applyBorder="1" applyAlignment="1">
      <alignment horizontal="center" vertical="center" wrapText="1"/>
    </xf>
    <xf numFmtId="165" fontId="66" fillId="0" borderId="113" xfId="46" applyFont="1" applyFill="1" applyBorder="1" applyAlignment="1">
      <alignment horizontal="center" vertical="center"/>
    </xf>
    <xf numFmtId="165" fontId="66" fillId="0" borderId="32" xfId="46" applyFont="1" applyFill="1" applyBorder="1" applyAlignment="1">
      <alignment horizontal="center" vertical="center"/>
    </xf>
    <xf numFmtId="165" fontId="64" fillId="31" borderId="113" xfId="46" applyFont="1" applyFill="1" applyBorder="1" applyAlignment="1">
      <alignment horizontal="center" vertical="center"/>
    </xf>
    <xf numFmtId="165" fontId="64" fillId="31" borderId="32" xfId="46" applyFont="1" applyFill="1" applyBorder="1" applyAlignment="1">
      <alignment horizontal="center" vertical="center"/>
    </xf>
    <xf numFmtId="0" fontId="140" fillId="0" borderId="115" xfId="0" applyFont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left" vertical="center" wrapText="1"/>
    </xf>
    <xf numFmtId="165" fontId="64" fillId="31" borderId="26" xfId="46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58" fillId="32" borderId="0" xfId="0" applyFont="1" applyFill="1" applyAlignment="1">
      <alignment horizontal="center" vertical="center"/>
    </xf>
    <xf numFmtId="0" fontId="140" fillId="0" borderId="26" xfId="0" applyFont="1" applyBorder="1" applyAlignment="1">
      <alignment horizontal="center"/>
    </xf>
    <xf numFmtId="165" fontId="66" fillId="31" borderId="26" xfId="46" applyFont="1" applyFill="1" applyBorder="1" applyAlignment="1">
      <alignment horizontal="center" vertical="center"/>
    </xf>
    <xf numFmtId="0" fontId="60" fillId="4" borderId="26" xfId="0" applyFont="1" applyFill="1" applyBorder="1" applyAlignment="1">
      <alignment horizontal="center" vertical="center" wrapText="1"/>
    </xf>
    <xf numFmtId="0" fontId="32" fillId="37" borderId="26" xfId="0" applyFont="1" applyFill="1" applyBorder="1" applyAlignment="1">
      <alignment horizontal="center" vertical="center" wrapText="1"/>
    </xf>
    <xf numFmtId="0" fontId="55" fillId="37" borderId="115" xfId="0" applyFont="1" applyFill="1" applyBorder="1" applyAlignment="1">
      <alignment horizontal="center" vertical="center" textRotation="90" wrapText="1"/>
    </xf>
    <xf numFmtId="0" fontId="59" fillId="18" borderId="116" xfId="0" applyFont="1" applyFill="1" applyBorder="1" applyAlignment="1">
      <alignment horizontal="center" vertical="center" wrapText="1"/>
    </xf>
    <xf numFmtId="0" fontId="59" fillId="18" borderId="117" xfId="0" applyFont="1" applyFill="1" applyBorder="1" applyAlignment="1">
      <alignment horizontal="center" vertical="center" wrapText="1"/>
    </xf>
    <xf numFmtId="0" fontId="32" fillId="46" borderId="117" xfId="0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137" fillId="0" borderId="117" xfId="0" applyFont="1" applyBorder="1" applyAlignment="1">
      <alignment/>
    </xf>
    <xf numFmtId="0" fontId="59" fillId="18" borderId="118" xfId="0" applyFont="1" applyFill="1" applyBorder="1" applyAlignment="1">
      <alignment horizontal="center" vertical="center" wrapText="1"/>
    </xf>
    <xf numFmtId="0" fontId="60" fillId="4" borderId="81" xfId="0" applyFont="1" applyFill="1" applyBorder="1" applyAlignment="1">
      <alignment horizontal="center" vertical="center" wrapText="1"/>
    </xf>
    <xf numFmtId="165" fontId="64" fillId="0" borderId="26" xfId="46" applyFont="1" applyFill="1" applyBorder="1" applyAlignment="1">
      <alignment horizontal="center" vertical="center"/>
    </xf>
    <xf numFmtId="0" fontId="64" fillId="34" borderId="115" xfId="0" applyFont="1" applyFill="1" applyBorder="1" applyAlignment="1">
      <alignment horizontal="center" vertical="center" wrapText="1"/>
    </xf>
    <xf numFmtId="0" fontId="4" fillId="40" borderId="101" xfId="0" applyFont="1" applyFill="1" applyBorder="1" applyAlignment="1">
      <alignment horizontal="center" vertical="center" textRotation="90" wrapText="1"/>
    </xf>
    <xf numFmtId="0" fontId="4" fillId="40" borderId="119" xfId="0" applyFont="1" applyFill="1" applyBorder="1" applyAlignment="1">
      <alignment horizontal="center" vertical="center" textRotation="90" wrapText="1"/>
    </xf>
    <xf numFmtId="0" fontId="6" fillId="34" borderId="12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3" fontId="6" fillId="31" borderId="22" xfId="0" applyNumberFormat="1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3" fontId="6" fillId="31" borderId="30" xfId="0" applyNumberFormat="1" applyFont="1" applyFill="1" applyBorder="1" applyAlignment="1">
      <alignment horizontal="center" vertical="center"/>
    </xf>
    <xf numFmtId="3" fontId="6" fillId="31" borderId="12" xfId="0" applyNumberFormat="1" applyFont="1" applyFill="1" applyBorder="1" applyAlignment="1">
      <alignment horizontal="center" vertical="center"/>
    </xf>
    <xf numFmtId="0" fontId="6" fillId="31" borderId="54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6" fillId="31" borderId="15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31" fillId="37" borderId="17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3" fontId="6" fillId="31" borderId="54" xfId="0" applyNumberFormat="1" applyFont="1" applyFill="1" applyBorder="1" applyAlignment="1">
      <alignment horizontal="center" vertical="center"/>
    </xf>
    <xf numFmtId="0" fontId="137" fillId="0" borderId="54" xfId="0" applyFont="1" applyBorder="1" applyAlignment="1">
      <alignment horizontal="center" vertical="center" wrapText="1"/>
    </xf>
    <xf numFmtId="0" fontId="137" fillId="0" borderId="15" xfId="0" applyFont="1" applyBorder="1" applyAlignment="1">
      <alignment horizontal="center" vertical="center" wrapText="1"/>
    </xf>
    <xf numFmtId="0" fontId="137" fillId="0" borderId="47" xfId="0" applyFont="1" applyBorder="1" applyAlignment="1">
      <alignment horizontal="center" vertical="center" wrapText="1"/>
    </xf>
    <xf numFmtId="0" fontId="137" fillId="0" borderId="41" xfId="0" applyFont="1" applyBorder="1" applyAlignment="1">
      <alignment horizontal="center" vertical="center" wrapText="1"/>
    </xf>
    <xf numFmtId="0" fontId="6" fillId="31" borderId="55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137" fillId="0" borderId="36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37" fillId="0" borderId="17" xfId="0" applyFont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3" fontId="6" fillId="40" borderId="54" xfId="0" applyNumberFormat="1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126" fillId="0" borderId="22" xfId="0" applyFont="1" applyBorder="1" applyAlignment="1">
      <alignment horizontal="center"/>
    </xf>
    <xf numFmtId="0" fontId="126" fillId="0" borderId="42" xfId="0" applyFont="1" applyBorder="1" applyAlignment="1">
      <alignment horizontal="center"/>
    </xf>
    <xf numFmtId="0" fontId="126" fillId="0" borderId="43" xfId="0" applyFont="1" applyBorder="1" applyAlignment="1">
      <alignment horizontal="center"/>
    </xf>
    <xf numFmtId="0" fontId="137" fillId="0" borderId="121" xfId="0" applyFont="1" applyBorder="1" applyAlignment="1">
      <alignment horizontal="center" vertical="center" wrapText="1"/>
    </xf>
    <xf numFmtId="0" fontId="137" fillId="0" borderId="67" xfId="0" applyFont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34" fillId="18" borderId="100" xfId="0" applyFont="1" applyFill="1" applyBorder="1" applyAlignment="1">
      <alignment horizontal="center" vertical="center" wrapText="1"/>
    </xf>
    <xf numFmtId="0" fontId="34" fillId="18" borderId="73" xfId="0" applyFont="1" applyFill="1" applyBorder="1" applyAlignment="1">
      <alignment horizontal="center" vertical="center" wrapText="1"/>
    </xf>
    <xf numFmtId="0" fontId="34" fillId="18" borderId="101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34" fillId="18" borderId="120" xfId="0" applyFont="1" applyFill="1" applyBorder="1" applyAlignment="1">
      <alignment horizontal="center" vertical="center" wrapText="1"/>
    </xf>
    <xf numFmtId="0" fontId="34" fillId="18" borderId="68" xfId="0" applyFont="1" applyFill="1" applyBorder="1" applyAlignment="1">
      <alignment horizontal="center" vertical="center" wrapText="1"/>
    </xf>
    <xf numFmtId="0" fontId="34" fillId="18" borderId="122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31" fillId="46" borderId="113" xfId="0" applyFont="1" applyFill="1" applyBorder="1" applyAlignment="1">
      <alignment horizontal="center" vertical="center" wrapText="1"/>
    </xf>
    <xf numFmtId="0" fontId="31" fillId="46" borderId="123" xfId="0" applyFont="1" applyFill="1" applyBorder="1" applyAlignment="1">
      <alignment horizontal="center" vertical="center" wrapText="1"/>
    </xf>
    <xf numFmtId="0" fontId="31" fillId="46" borderId="3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5" fontId="6" fillId="31" borderId="15" xfId="46" applyNumberFormat="1" applyFont="1" applyFill="1" applyBorder="1" applyAlignment="1">
      <alignment horizontal="center" vertical="center"/>
    </xf>
    <xf numFmtId="195" fontId="6" fillId="31" borderId="17" xfId="46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textRotation="90" wrapText="1"/>
    </xf>
    <xf numFmtId="0" fontId="15" fillId="18" borderId="38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37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34" fillId="18" borderId="60" xfId="0" applyFont="1" applyFill="1" applyBorder="1" applyAlignment="1">
      <alignment horizontal="center" vertical="center" wrapText="1"/>
    </xf>
    <xf numFmtId="0" fontId="34" fillId="18" borderId="62" xfId="0" applyFont="1" applyFill="1" applyBorder="1" applyAlignment="1">
      <alignment horizontal="center" vertical="center" wrapText="1"/>
    </xf>
    <xf numFmtId="0" fontId="34" fillId="18" borderId="38" xfId="0" applyFont="1" applyFill="1" applyBorder="1" applyAlignment="1">
      <alignment horizontal="center" vertical="center" wrapText="1"/>
    </xf>
    <xf numFmtId="0" fontId="34" fillId="18" borderId="19" xfId="0" applyFont="1" applyFill="1" applyBorder="1" applyAlignment="1">
      <alignment horizontal="center" vertical="center" wrapText="1"/>
    </xf>
    <xf numFmtId="0" fontId="34" fillId="18" borderId="37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  <xf numFmtId="0" fontId="31" fillId="4" borderId="56" xfId="0" applyFont="1" applyFill="1" applyBorder="1" applyAlignment="1">
      <alignment horizontal="center" vertical="center" wrapText="1"/>
    </xf>
    <xf numFmtId="0" fontId="15" fillId="18" borderId="71" xfId="0" applyFont="1" applyFill="1" applyBorder="1" applyAlignment="1">
      <alignment horizontal="center" vertical="center" wrapText="1"/>
    </xf>
    <xf numFmtId="0" fontId="15" fillId="18" borderId="73" xfId="0" applyFont="1" applyFill="1" applyBorder="1" applyAlignment="1">
      <alignment horizontal="center" vertical="center" wrapText="1"/>
    </xf>
    <xf numFmtId="0" fontId="18" fillId="4" borderId="1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/>
    </xf>
    <xf numFmtId="0" fontId="15" fillId="18" borderId="71" xfId="0" applyFont="1" applyFill="1" applyBorder="1" applyAlignment="1">
      <alignment horizontal="center" vertical="center"/>
    </xf>
    <xf numFmtId="0" fontId="15" fillId="18" borderId="40" xfId="0" applyFont="1" applyFill="1" applyBorder="1" applyAlignment="1">
      <alignment horizontal="center" vertical="center"/>
    </xf>
    <xf numFmtId="0" fontId="53" fillId="32" borderId="0" xfId="0" applyFont="1" applyFill="1" applyAlignment="1">
      <alignment horizontal="center" vertical="center"/>
    </xf>
    <xf numFmtId="0" fontId="16" fillId="18" borderId="27" xfId="0" applyFont="1" applyFill="1" applyBorder="1" applyAlignment="1">
      <alignment horizontal="center" vertical="center"/>
    </xf>
    <xf numFmtId="0" fontId="16" fillId="18" borderId="71" xfId="0" applyFont="1" applyFill="1" applyBorder="1" applyAlignment="1">
      <alignment horizontal="center" vertical="center"/>
    </xf>
    <xf numFmtId="0" fontId="16" fillId="18" borderId="40" xfId="0" applyFont="1" applyFill="1" applyBorder="1" applyAlignment="1">
      <alignment horizontal="center" vertical="center"/>
    </xf>
    <xf numFmtId="0" fontId="15" fillId="18" borderId="38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18" borderId="37" xfId="0" applyFont="1" applyFill="1" applyBorder="1" applyAlignment="1">
      <alignment horizontal="center" vertical="center"/>
    </xf>
    <xf numFmtId="0" fontId="16" fillId="18" borderId="100" xfId="0" applyFont="1" applyFill="1" applyBorder="1" applyAlignment="1">
      <alignment horizontal="center" vertical="center" wrapText="1"/>
    </xf>
    <xf numFmtId="0" fontId="16" fillId="18" borderId="73" xfId="0" applyFont="1" applyFill="1" applyBorder="1" applyAlignment="1">
      <alignment horizontal="center" vertical="center" wrapText="1"/>
    </xf>
    <xf numFmtId="0" fontId="16" fillId="18" borderId="101" xfId="0" applyFont="1" applyFill="1" applyBorder="1" applyAlignment="1">
      <alignment horizontal="center" vertical="center" wrapText="1"/>
    </xf>
    <xf numFmtId="3" fontId="6" fillId="40" borderId="124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29" fillId="0" borderId="22" xfId="0" applyFont="1" applyBorder="1" applyAlignment="1">
      <alignment horizontal="center"/>
    </xf>
    <xf numFmtId="0" fontId="129" fillId="0" borderId="42" xfId="0" applyFont="1" applyBorder="1" applyAlignment="1">
      <alignment horizontal="center"/>
    </xf>
    <xf numFmtId="0" fontId="129" fillId="0" borderId="43" xfId="0" applyFont="1" applyBorder="1" applyAlignment="1">
      <alignment horizontal="center"/>
    </xf>
    <xf numFmtId="0" fontId="135" fillId="0" borderId="88" xfId="0" applyFont="1" applyBorder="1" applyAlignment="1">
      <alignment horizontal="center" vertical="center" wrapText="1"/>
    </xf>
    <xf numFmtId="0" fontId="135" fillId="0" borderId="89" xfId="0" applyFont="1" applyBorder="1" applyAlignment="1">
      <alignment horizontal="center" vertical="center" wrapText="1"/>
    </xf>
    <xf numFmtId="0" fontId="135" fillId="0" borderId="90" xfId="0" applyFont="1" applyBorder="1" applyAlignment="1">
      <alignment horizontal="center" vertical="center" wrapText="1"/>
    </xf>
    <xf numFmtId="0" fontId="132" fillId="38" borderId="27" xfId="0" applyFont="1" applyFill="1" applyBorder="1" applyAlignment="1">
      <alignment horizontal="center" vertical="center" wrapText="1"/>
    </xf>
    <xf numFmtId="0" fontId="132" fillId="38" borderId="71" xfId="0" applyFont="1" applyFill="1" applyBorder="1" applyAlignment="1">
      <alignment horizontal="center" vertical="center" wrapText="1"/>
    </xf>
    <xf numFmtId="0" fontId="148" fillId="0" borderId="88" xfId="0" applyFont="1" applyBorder="1" applyAlignment="1">
      <alignment horizontal="center" vertical="center" wrapText="1"/>
    </xf>
    <xf numFmtId="0" fontId="148" fillId="0" borderId="89" xfId="0" applyFont="1" applyBorder="1" applyAlignment="1">
      <alignment horizontal="center" vertical="center" wrapText="1"/>
    </xf>
    <xf numFmtId="0" fontId="148" fillId="0" borderId="90" xfId="0" applyFont="1" applyBorder="1" applyAlignment="1">
      <alignment horizontal="center" vertical="center" wrapText="1"/>
    </xf>
    <xf numFmtId="0" fontId="149" fillId="45" borderId="99" xfId="0" applyFont="1" applyFill="1" applyBorder="1" applyAlignment="1">
      <alignment horizontal="center" vertical="center" wrapText="1"/>
    </xf>
    <xf numFmtId="0" fontId="149" fillId="45" borderId="71" xfId="0" applyFont="1" applyFill="1" applyBorder="1" applyAlignment="1">
      <alignment horizontal="center" vertical="center" wrapText="1"/>
    </xf>
    <xf numFmtId="0" fontId="149" fillId="45" borderId="40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left" vertical="center"/>
    </xf>
    <xf numFmtId="0" fontId="135" fillId="0" borderId="85" xfId="0" applyFont="1" applyBorder="1" applyAlignment="1">
      <alignment horizontal="center" vertical="center" wrapText="1"/>
    </xf>
    <xf numFmtId="0" fontId="135" fillId="0" borderId="86" xfId="0" applyFont="1" applyBorder="1" applyAlignment="1">
      <alignment horizontal="center" vertical="center" wrapText="1"/>
    </xf>
    <xf numFmtId="0" fontId="135" fillId="0" borderId="87" xfId="0" applyFont="1" applyBorder="1" applyAlignment="1">
      <alignment horizontal="center" vertical="center" wrapText="1"/>
    </xf>
    <xf numFmtId="0" fontId="132" fillId="38" borderId="40" xfId="0" applyFont="1" applyFill="1" applyBorder="1" applyAlignment="1">
      <alignment horizontal="center" vertical="center" wrapText="1"/>
    </xf>
    <xf numFmtId="0" fontId="150" fillId="0" borderId="27" xfId="0" applyFont="1" applyBorder="1" applyAlignment="1">
      <alignment horizontal="center" vertical="center" wrapText="1"/>
    </xf>
    <xf numFmtId="0" fontId="150" fillId="0" borderId="71" xfId="0" applyFont="1" applyBorder="1" applyAlignment="1">
      <alignment horizontal="center" vertical="center" wrapText="1"/>
    </xf>
    <xf numFmtId="0" fontId="150" fillId="0" borderId="40" xfId="0" applyFont="1" applyBorder="1" applyAlignment="1">
      <alignment horizontal="center" vertical="center" wrapText="1"/>
    </xf>
    <xf numFmtId="0" fontId="131" fillId="44" borderId="27" xfId="0" applyFont="1" applyFill="1" applyBorder="1" applyAlignment="1">
      <alignment horizontal="center" vertical="center" wrapText="1"/>
    </xf>
    <xf numFmtId="0" fontId="131" fillId="44" borderId="71" xfId="0" applyFont="1" applyFill="1" applyBorder="1" applyAlignment="1">
      <alignment horizontal="center" vertical="center" wrapText="1"/>
    </xf>
    <xf numFmtId="0" fontId="131" fillId="44" borderId="40" xfId="0" applyFont="1" applyFill="1" applyBorder="1" applyAlignment="1">
      <alignment horizontal="center" vertical="center" wrapText="1"/>
    </xf>
    <xf numFmtId="0" fontId="151" fillId="45" borderId="27" xfId="0" applyFont="1" applyFill="1" applyBorder="1" applyAlignment="1">
      <alignment horizontal="center" vertical="center" wrapText="1"/>
    </xf>
    <xf numFmtId="0" fontId="151" fillId="45" borderId="98" xfId="0" applyFont="1" applyFill="1" applyBorder="1" applyAlignment="1">
      <alignment horizontal="center" vertical="center" wrapText="1"/>
    </xf>
    <xf numFmtId="0" fontId="131" fillId="45" borderId="100" xfId="0" applyFont="1" applyFill="1" applyBorder="1" applyAlignment="1">
      <alignment horizontal="center" vertical="center" wrapText="1"/>
    </xf>
    <xf numFmtId="0" fontId="131" fillId="45" borderId="73" xfId="0" applyFont="1" applyFill="1" applyBorder="1" applyAlignment="1">
      <alignment horizontal="center" vertical="center" wrapText="1"/>
    </xf>
    <xf numFmtId="0" fontId="131" fillId="45" borderId="101" xfId="0" applyFont="1" applyFill="1" applyBorder="1" applyAlignment="1">
      <alignment horizontal="center" vertical="center" wrapText="1"/>
    </xf>
    <xf numFmtId="0" fontId="132" fillId="0" borderId="103" xfId="0" applyFont="1" applyBorder="1" applyAlignment="1">
      <alignment horizontal="center" vertical="center" wrapText="1"/>
    </xf>
    <xf numFmtId="0" fontId="132" fillId="0" borderId="104" xfId="0" applyFont="1" applyBorder="1" applyAlignment="1">
      <alignment horizontal="center" vertical="center" wrapText="1"/>
    </xf>
    <xf numFmtId="0" fontId="132" fillId="0" borderId="91" xfId="0" applyFont="1" applyBorder="1" applyAlignment="1">
      <alignment horizontal="center" vertical="center" wrapText="1"/>
    </xf>
    <xf numFmtId="0" fontId="132" fillId="0" borderId="92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150" fillId="0" borderId="102" xfId="0" applyFont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35" fillId="0" borderId="93" xfId="0" applyFont="1" applyBorder="1" applyAlignment="1">
      <alignment horizontal="center" vertical="center" wrapText="1"/>
    </xf>
    <xf numFmtId="0" fontId="135" fillId="0" borderId="94" xfId="0" applyFont="1" applyBorder="1" applyAlignment="1">
      <alignment horizontal="center" vertical="center" wrapText="1"/>
    </xf>
    <xf numFmtId="0" fontId="135" fillId="0" borderId="95" xfId="0" applyFont="1" applyBorder="1" applyAlignment="1">
      <alignment horizontal="center" vertical="center" wrapText="1"/>
    </xf>
    <xf numFmtId="0" fontId="152" fillId="0" borderId="27" xfId="0" applyFont="1" applyBorder="1" applyAlignment="1">
      <alignment horizontal="center" vertical="center" wrapText="1"/>
    </xf>
    <xf numFmtId="0" fontId="123" fillId="0" borderId="71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32" fillId="0" borderId="96" xfId="0" applyFont="1" applyBorder="1" applyAlignment="1">
      <alignment horizontal="center" vertical="center" wrapText="1"/>
    </xf>
    <xf numFmtId="0" fontId="132" fillId="0" borderId="97" xfId="0" applyFont="1" applyBorder="1" applyAlignment="1">
      <alignment horizontal="center" vertical="center" wrapText="1"/>
    </xf>
    <xf numFmtId="0" fontId="148" fillId="0" borderId="85" xfId="0" applyFont="1" applyBorder="1" applyAlignment="1">
      <alignment horizontal="center" vertical="center" wrapText="1"/>
    </xf>
    <xf numFmtId="0" fontId="148" fillId="0" borderId="86" xfId="0" applyFont="1" applyBorder="1" applyAlignment="1">
      <alignment horizontal="center" vertical="center" wrapText="1"/>
    </xf>
    <xf numFmtId="0" fontId="148" fillId="0" borderId="87" xfId="0" applyFont="1" applyBorder="1" applyAlignment="1">
      <alignment horizontal="center" vertical="center" wrapText="1"/>
    </xf>
    <xf numFmtId="0" fontId="148" fillId="0" borderId="93" xfId="0" applyFont="1" applyBorder="1" applyAlignment="1">
      <alignment horizontal="center" vertical="center" wrapText="1"/>
    </xf>
    <xf numFmtId="0" fontId="148" fillId="0" borderId="94" xfId="0" applyFont="1" applyBorder="1" applyAlignment="1">
      <alignment horizontal="center" vertical="center" wrapText="1"/>
    </xf>
    <xf numFmtId="0" fontId="148" fillId="0" borderId="95" xfId="0" applyFont="1" applyBorder="1" applyAlignment="1">
      <alignment horizontal="center" vertical="center" wrapText="1"/>
    </xf>
    <xf numFmtId="0" fontId="137" fillId="0" borderId="36" xfId="0" applyFont="1" applyBorder="1" applyAlignment="1">
      <alignment vertical="center" wrapText="1"/>
    </xf>
    <xf numFmtId="0" fontId="137" fillId="0" borderId="31" xfId="0" applyFont="1" applyBorder="1" applyAlignment="1">
      <alignment vertical="center" wrapText="1"/>
    </xf>
    <xf numFmtId="0" fontId="126" fillId="0" borderId="16" xfId="0" applyFont="1" applyBorder="1" applyAlignment="1">
      <alignment horizontal="center" vertical="center" wrapText="1"/>
    </xf>
    <xf numFmtId="3" fontId="24" fillId="31" borderId="54" xfId="0" applyNumberFormat="1" applyFont="1" applyFill="1" applyBorder="1" applyAlignment="1">
      <alignment horizontal="center" vertical="center"/>
    </xf>
    <xf numFmtId="3" fontId="24" fillId="31" borderId="15" xfId="0" applyNumberFormat="1" applyFont="1" applyFill="1" applyBorder="1" applyAlignment="1">
      <alignment horizontal="center" vertical="center"/>
    </xf>
    <xf numFmtId="0" fontId="24" fillId="31" borderId="17" xfId="0" applyFont="1" applyFill="1" applyBorder="1" applyAlignment="1">
      <alignment horizontal="center" vertical="center"/>
    </xf>
    <xf numFmtId="0" fontId="126" fillId="0" borderId="30" xfId="0" applyFont="1" applyBorder="1" applyAlignment="1">
      <alignment horizontal="center" vertical="center" wrapText="1"/>
    </xf>
    <xf numFmtId="0" fontId="24" fillId="34" borderId="5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3" fontId="24" fillId="31" borderId="17" xfId="0" applyNumberFormat="1" applyFont="1" applyFill="1" applyBorder="1" applyAlignment="1">
      <alignment horizontal="center" vertical="center"/>
    </xf>
    <xf numFmtId="0" fontId="11" fillId="18" borderId="100" xfId="0" applyFont="1" applyFill="1" applyBorder="1" applyAlignment="1">
      <alignment horizontal="center" vertical="center" wrapText="1"/>
    </xf>
    <xf numFmtId="0" fontId="11" fillId="18" borderId="73" xfId="0" applyFont="1" applyFill="1" applyBorder="1" applyAlignment="1">
      <alignment horizontal="center" vertical="center" wrapText="1"/>
    </xf>
    <xf numFmtId="0" fontId="11" fillId="18" borderId="101" xfId="0" applyFont="1" applyFill="1" applyBorder="1" applyAlignment="1">
      <alignment horizontal="center" vertical="center" wrapText="1"/>
    </xf>
    <xf numFmtId="0" fontId="22" fillId="31" borderId="0" xfId="0" applyFont="1" applyFill="1" applyAlignment="1">
      <alignment vertical="center" wrapText="1"/>
    </xf>
    <xf numFmtId="0" fontId="126" fillId="31" borderId="0" xfId="0" applyFont="1" applyFill="1" applyAlignment="1">
      <alignment vertical="center" wrapText="1"/>
    </xf>
    <xf numFmtId="0" fontId="27" fillId="37" borderId="68" xfId="0" applyFont="1" applyFill="1" applyBorder="1" applyAlignment="1">
      <alignment horizontal="center" vertical="center" wrapText="1"/>
    </xf>
    <xf numFmtId="0" fontId="27" fillId="37" borderId="44" xfId="0" applyFont="1" applyFill="1" applyBorder="1" applyAlignment="1">
      <alignment horizontal="center" vertical="center" wrapText="1"/>
    </xf>
    <xf numFmtId="0" fontId="4" fillId="37" borderId="113" xfId="0" applyFont="1" applyFill="1" applyBorder="1" applyAlignment="1">
      <alignment horizontal="center" vertical="center" textRotation="90" wrapText="1"/>
    </xf>
    <xf numFmtId="0" fontId="4" fillId="37" borderId="32" xfId="0" applyFont="1" applyFill="1" applyBorder="1" applyAlignment="1">
      <alignment horizontal="center" vertical="center" textRotation="90" wrapText="1"/>
    </xf>
    <xf numFmtId="0" fontId="126" fillId="0" borderId="125" xfId="0" applyFont="1" applyBorder="1" applyAlignment="1">
      <alignment horizontal="center" vertical="center" wrapText="1"/>
    </xf>
    <xf numFmtId="0" fontId="126" fillId="0" borderId="67" xfId="0" applyFont="1" applyBorder="1" applyAlignment="1">
      <alignment horizontal="center" vertical="center" wrapText="1"/>
    </xf>
    <xf numFmtId="0" fontId="24" fillId="31" borderId="15" xfId="0" applyFont="1" applyFill="1" applyBorder="1" applyAlignment="1">
      <alignment horizontal="center" vertical="center"/>
    </xf>
    <xf numFmtId="0" fontId="44" fillId="37" borderId="113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/>
    </xf>
    <xf numFmtId="0" fontId="24" fillId="31" borderId="29" xfId="0" applyFont="1" applyFill="1" applyBorder="1" applyAlignment="1">
      <alignment horizontal="center" vertical="center"/>
    </xf>
    <xf numFmtId="3" fontId="24" fillId="31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53" fillId="0" borderId="22" xfId="0" applyFont="1" applyBorder="1" applyAlignment="1">
      <alignment horizontal="center"/>
    </xf>
    <xf numFmtId="0" fontId="153" fillId="0" borderId="42" xfId="0" applyFont="1" applyBorder="1" applyAlignment="1">
      <alignment horizontal="center"/>
    </xf>
    <xf numFmtId="0" fontId="153" fillId="0" borderId="43" xfId="0" applyFont="1" applyBorder="1" applyAlignment="1">
      <alignment horizontal="center"/>
    </xf>
    <xf numFmtId="0" fontId="44" fillId="37" borderId="50" xfId="0" applyFont="1" applyFill="1" applyBorder="1" applyAlignment="1">
      <alignment horizontal="center" vertical="center" wrapText="1"/>
    </xf>
    <xf numFmtId="0" fontId="44" fillId="37" borderId="70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8" borderId="71" xfId="0" applyFont="1" applyFill="1" applyBorder="1" applyAlignment="1">
      <alignment horizontal="center" vertical="center" wrapText="1"/>
    </xf>
    <xf numFmtId="0" fontId="11" fillId="18" borderId="4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126" fillId="0" borderId="36" xfId="0" applyFont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1" borderId="54" xfId="0" applyFont="1" applyFill="1" applyBorder="1" applyAlignment="1">
      <alignment horizontal="center" vertical="center"/>
    </xf>
    <xf numFmtId="0" fontId="24" fillId="31" borderId="55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49" fillId="4" borderId="122" xfId="0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2" fillId="4" borderId="100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7" fillId="4" borderId="122" xfId="0" applyFont="1" applyFill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wrapText="1"/>
    </xf>
    <xf numFmtId="0" fontId="24" fillId="31" borderId="14" xfId="0" applyFont="1" applyFill="1" applyBorder="1" applyAlignment="1">
      <alignment horizontal="center" vertical="center"/>
    </xf>
    <xf numFmtId="3" fontId="48" fillId="31" borderId="23" xfId="0" applyNumberFormat="1" applyFont="1" applyFill="1" applyBorder="1" applyAlignment="1">
      <alignment horizontal="center" vertical="center"/>
    </xf>
    <xf numFmtId="0" fontId="48" fillId="31" borderId="17" xfId="0" applyFont="1" applyFill="1" applyBorder="1" applyAlignment="1">
      <alignment horizontal="center" vertical="center"/>
    </xf>
    <xf numFmtId="0" fontId="49" fillId="4" borderId="68" xfId="0" applyFont="1" applyFill="1" applyBorder="1" applyAlignment="1">
      <alignment horizontal="center" vertical="center" wrapText="1"/>
    </xf>
    <xf numFmtId="0" fontId="49" fillId="4" borderId="124" xfId="0" applyFont="1" applyFill="1" applyBorder="1" applyAlignment="1">
      <alignment horizontal="center" vertical="center" wrapText="1"/>
    </xf>
    <xf numFmtId="0" fontId="49" fillId="4" borderId="120" xfId="0" applyFont="1" applyFill="1" applyBorder="1" applyAlignment="1">
      <alignment horizontal="center" vertical="center" wrapText="1"/>
    </xf>
    <xf numFmtId="0" fontId="49" fillId="4" borderId="25" xfId="0" applyFont="1" applyFill="1" applyBorder="1" applyAlignment="1">
      <alignment horizontal="center" vertical="center" wrapText="1"/>
    </xf>
    <xf numFmtId="0" fontId="11" fillId="18" borderId="30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49" fillId="4" borderId="3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4" fillId="46" borderId="113" xfId="0" applyFont="1" applyFill="1" applyBorder="1" applyAlignment="1">
      <alignment horizontal="center" vertical="center" wrapText="1"/>
    </xf>
    <xf numFmtId="0" fontId="44" fillId="46" borderId="125" xfId="0" applyFont="1" applyFill="1" applyBorder="1" applyAlignment="1">
      <alignment horizontal="center" vertical="center" wrapText="1"/>
    </xf>
    <xf numFmtId="0" fontId="44" fillId="46" borderId="76" xfId="0" applyFont="1" applyFill="1" applyBorder="1" applyAlignment="1">
      <alignment horizontal="center" vertical="center" wrapText="1"/>
    </xf>
    <xf numFmtId="0" fontId="12" fillId="46" borderId="113" xfId="0" applyFont="1" applyFill="1" applyBorder="1" applyAlignment="1">
      <alignment horizontal="center" vertical="center" wrapText="1"/>
    </xf>
    <xf numFmtId="0" fontId="12" fillId="46" borderId="123" xfId="0" applyFont="1" applyFill="1" applyBorder="1" applyAlignment="1">
      <alignment horizontal="center" vertical="center" wrapText="1"/>
    </xf>
    <xf numFmtId="0" fontId="12" fillId="46" borderId="32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left" vertical="center"/>
    </xf>
    <xf numFmtId="0" fontId="131" fillId="44" borderId="100" xfId="0" applyFont="1" applyFill="1" applyBorder="1" applyAlignment="1">
      <alignment horizontal="center" vertical="center" wrapText="1"/>
    </xf>
    <xf numFmtId="0" fontId="131" fillId="44" borderId="73" xfId="0" applyFont="1" applyFill="1" applyBorder="1" applyAlignment="1">
      <alignment horizontal="center" vertical="center" wrapText="1"/>
    </xf>
    <xf numFmtId="0" fontId="131" fillId="44" borderId="101" xfId="0" applyFont="1" applyFill="1" applyBorder="1" applyAlignment="1">
      <alignment horizontal="center" vertical="center" wrapText="1"/>
    </xf>
    <xf numFmtId="0" fontId="132" fillId="38" borderId="64" xfId="0" applyFont="1" applyFill="1" applyBorder="1" applyAlignment="1">
      <alignment horizontal="center" vertical="center" wrapText="1"/>
    </xf>
    <xf numFmtId="0" fontId="132" fillId="38" borderId="126" xfId="0" applyFont="1" applyFill="1" applyBorder="1" applyAlignment="1">
      <alignment horizontal="center" vertical="center" wrapText="1"/>
    </xf>
    <xf numFmtId="0" fontId="150" fillId="0" borderId="127" xfId="0" applyFont="1" applyBorder="1" applyAlignment="1">
      <alignment horizontal="center" vertical="center" wrapText="1"/>
    </xf>
    <xf numFmtId="0" fontId="150" fillId="0" borderId="91" xfId="0" applyFont="1" applyBorder="1" applyAlignment="1">
      <alignment horizontal="center" vertical="center" wrapText="1"/>
    </xf>
    <xf numFmtId="0" fontId="150" fillId="0" borderId="92" xfId="0" applyFont="1" applyBorder="1" applyAlignment="1">
      <alignment horizontal="center" vertical="center" wrapText="1"/>
    </xf>
    <xf numFmtId="0" fontId="132" fillId="38" borderId="128" xfId="0" applyFont="1" applyFill="1" applyBorder="1" applyAlignment="1">
      <alignment horizontal="center" vertical="center" wrapText="1"/>
    </xf>
    <xf numFmtId="0" fontId="132" fillId="38" borderId="129" xfId="0" applyFont="1" applyFill="1" applyBorder="1" applyAlignment="1">
      <alignment horizontal="center" vertical="center" wrapText="1"/>
    </xf>
    <xf numFmtId="0" fontId="150" fillId="0" borderId="130" xfId="0" applyFont="1" applyBorder="1" applyAlignment="1">
      <alignment horizontal="center" vertical="center" wrapText="1"/>
    </xf>
    <xf numFmtId="0" fontId="150" fillId="0" borderId="131" xfId="0" applyFont="1" applyBorder="1" applyAlignment="1">
      <alignment horizontal="center" vertical="center" wrapText="1"/>
    </xf>
    <xf numFmtId="0" fontId="150" fillId="0" borderId="132" xfId="0" applyFont="1" applyBorder="1" applyAlignment="1">
      <alignment horizontal="center" vertical="center" wrapText="1"/>
    </xf>
    <xf numFmtId="0" fontId="132" fillId="38" borderId="98" xfId="0" applyFont="1" applyFill="1" applyBorder="1" applyAlignment="1">
      <alignment horizontal="center" vertical="center" wrapText="1"/>
    </xf>
    <xf numFmtId="0" fontId="150" fillId="0" borderId="99" xfId="0" applyFont="1" applyBorder="1" applyAlignment="1">
      <alignment horizontal="center" vertical="center" wrapText="1"/>
    </xf>
    <xf numFmtId="0" fontId="151" fillId="45" borderId="100" xfId="0" applyFont="1" applyFill="1" applyBorder="1" applyAlignment="1">
      <alignment horizontal="center" vertical="center" wrapText="1"/>
    </xf>
    <xf numFmtId="0" fontId="151" fillId="45" borderId="133" xfId="0" applyFont="1" applyFill="1" applyBorder="1" applyAlignment="1">
      <alignment horizontal="center" vertical="center" wrapText="1"/>
    </xf>
    <xf numFmtId="0" fontId="149" fillId="45" borderId="134" xfId="0" applyFont="1" applyFill="1" applyBorder="1" applyAlignment="1">
      <alignment horizontal="center" vertical="center" wrapText="1"/>
    </xf>
    <xf numFmtId="0" fontId="149" fillId="45" borderId="103" xfId="0" applyFont="1" applyFill="1" applyBorder="1" applyAlignment="1">
      <alignment horizontal="center" vertical="center" wrapText="1"/>
    </xf>
    <xf numFmtId="0" fontId="149" fillId="45" borderId="104" xfId="0" applyFont="1" applyFill="1" applyBorder="1" applyAlignment="1">
      <alignment horizontal="center" vertical="center" wrapText="1"/>
    </xf>
    <xf numFmtId="0" fontId="132" fillId="38" borderId="135" xfId="0" applyFont="1" applyFill="1" applyBorder="1" applyAlignment="1">
      <alignment horizontal="center" vertical="center" wrapText="1"/>
    </xf>
    <xf numFmtId="0" fontId="132" fillId="38" borderId="136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40" xfId="0" applyBorder="1" applyAlignment="1">
      <alignment/>
    </xf>
    <xf numFmtId="0" fontId="2" fillId="4" borderId="15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11" fillId="18" borderId="38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11" fillId="18" borderId="37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horizontal="center" vertical="center"/>
    </xf>
    <xf numFmtId="0" fontId="6" fillId="31" borderId="13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1" borderId="47" xfId="0" applyFont="1" applyFill="1" applyBorder="1" applyAlignment="1">
      <alignment horizontal="center" vertical="center"/>
    </xf>
    <xf numFmtId="0" fontId="6" fillId="31" borderId="4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1" borderId="138" xfId="0" applyFont="1" applyFill="1" applyBorder="1" applyAlignment="1">
      <alignment horizontal="center" vertical="center"/>
    </xf>
    <xf numFmtId="0" fontId="6" fillId="31" borderId="52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horizontal="center" vertical="center" wrapText="1"/>
    </xf>
    <xf numFmtId="3" fontId="6" fillId="31" borderId="47" xfId="0" applyNumberFormat="1" applyFont="1" applyFill="1" applyBorder="1" applyAlignment="1">
      <alignment horizontal="center" vertical="center"/>
    </xf>
    <xf numFmtId="0" fontId="6" fillId="31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 wrapText="1"/>
    </xf>
    <xf numFmtId="195" fontId="6" fillId="31" borderId="30" xfId="46" applyNumberFormat="1" applyFont="1" applyFill="1" applyBorder="1" applyAlignment="1">
      <alignment horizontal="center" vertical="center"/>
    </xf>
    <xf numFmtId="195" fontId="6" fillId="31" borderId="16" xfId="46" applyNumberFormat="1" applyFont="1" applyFill="1" applyBorder="1" applyAlignment="1">
      <alignment horizontal="center" vertical="center"/>
    </xf>
    <xf numFmtId="0" fontId="12" fillId="4" borderId="12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2" fillId="4" borderId="12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 textRotation="90" wrapText="1"/>
    </xf>
    <xf numFmtId="0" fontId="4" fillId="37" borderId="49" xfId="0" applyFont="1" applyFill="1" applyBorder="1" applyAlignment="1">
      <alignment horizontal="center" vertical="center" textRotation="90" wrapText="1"/>
    </xf>
    <xf numFmtId="0" fontId="12" fillId="37" borderId="61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 wrapText="1"/>
    </xf>
    <xf numFmtId="0" fontId="12" fillId="37" borderId="59" xfId="0" applyFont="1" applyFill="1" applyBorder="1" applyAlignment="1">
      <alignment horizontal="center" vertical="center" wrapText="1"/>
    </xf>
    <xf numFmtId="0" fontId="12" fillId="37" borderId="47" xfId="0" applyFont="1" applyFill="1" applyBorder="1" applyAlignment="1">
      <alignment horizontal="center" vertical="center" wrapText="1"/>
    </xf>
    <xf numFmtId="3" fontId="6" fillId="41" borderId="54" xfId="0" applyNumberFormat="1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195" fontId="6" fillId="41" borderId="15" xfId="46" applyNumberFormat="1" applyFont="1" applyFill="1" applyBorder="1" applyAlignment="1">
      <alignment horizontal="center" vertical="center"/>
    </xf>
    <xf numFmtId="195" fontId="6" fillId="41" borderId="17" xfId="46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5" fillId="18" borderId="30" xfId="0" applyFont="1" applyFill="1" applyBorder="1" applyAlignment="1">
      <alignment horizontal="center" vertical="center"/>
    </xf>
    <xf numFmtId="0" fontId="15" fillId="18" borderId="23" xfId="0" applyFont="1" applyFill="1" applyBorder="1" applyAlignment="1">
      <alignment horizontal="center" vertical="center"/>
    </xf>
    <xf numFmtId="0" fontId="15" fillId="18" borderId="63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 textRotation="90" wrapText="1"/>
    </xf>
    <xf numFmtId="0" fontId="26" fillId="18" borderId="27" xfId="0" applyFont="1" applyFill="1" applyBorder="1" applyAlignment="1">
      <alignment horizontal="center" vertical="center" wrapText="1"/>
    </xf>
    <xf numFmtId="0" fontId="26" fillId="18" borderId="40" xfId="0" applyFont="1" applyFill="1" applyBorder="1" applyAlignment="1">
      <alignment horizontal="center" vertical="center" wrapText="1"/>
    </xf>
    <xf numFmtId="0" fontId="26" fillId="18" borderId="30" xfId="0" applyFont="1" applyFill="1" applyBorder="1" applyAlignment="1">
      <alignment horizontal="center" vertical="center"/>
    </xf>
    <xf numFmtId="0" fontId="26" fillId="18" borderId="23" xfId="0" applyFont="1" applyFill="1" applyBorder="1" applyAlignment="1">
      <alignment horizontal="center" vertical="center"/>
    </xf>
    <xf numFmtId="0" fontId="26" fillId="18" borderId="63" xfId="0" applyFont="1" applyFill="1" applyBorder="1" applyAlignment="1">
      <alignment horizontal="center" vertical="center"/>
    </xf>
    <xf numFmtId="0" fontId="15" fillId="18" borderId="100" xfId="0" applyFont="1" applyFill="1" applyBorder="1" applyAlignment="1">
      <alignment horizontal="center" vertical="center" wrapText="1"/>
    </xf>
    <xf numFmtId="0" fontId="15" fillId="18" borderId="101" xfId="0" applyFont="1" applyFill="1" applyBorder="1" applyAlignment="1">
      <alignment horizontal="center" vertical="center" wrapText="1"/>
    </xf>
    <xf numFmtId="3" fontId="6" fillId="31" borderId="16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6" fillId="31" borderId="34" xfId="0" applyFont="1" applyFill="1" applyBorder="1" applyAlignment="1">
      <alignment horizontal="center" vertical="center"/>
    </xf>
    <xf numFmtId="0" fontId="12" fillId="4" borderId="139" xfId="0" applyFont="1" applyFill="1" applyBorder="1" applyAlignment="1">
      <alignment horizontal="center" vertical="center" wrapText="1"/>
    </xf>
    <xf numFmtId="0" fontId="12" fillId="4" borderId="123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4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3" fontId="39" fillId="31" borderId="43" xfId="0" applyNumberFormat="1" applyFont="1" applyFill="1" applyBorder="1" applyAlignment="1">
      <alignment horizontal="center" vertical="center"/>
    </xf>
    <xf numFmtId="0" fontId="39" fillId="31" borderId="43" xfId="0" applyFont="1" applyFill="1" applyBorder="1" applyAlignment="1">
      <alignment horizontal="center" vertical="center"/>
    </xf>
    <xf numFmtId="0" fontId="12" fillId="46" borderId="100" xfId="0" applyFont="1" applyFill="1" applyBorder="1" applyAlignment="1">
      <alignment horizontal="center" vertical="center" wrapText="1"/>
    </xf>
    <xf numFmtId="0" fontId="12" fillId="46" borderId="125" xfId="0" applyFont="1" applyFill="1" applyBorder="1" applyAlignment="1">
      <alignment horizontal="center" vertical="center" wrapText="1"/>
    </xf>
    <xf numFmtId="0" fontId="12" fillId="46" borderId="76" xfId="0" applyFont="1" applyFill="1" applyBorder="1" applyAlignment="1">
      <alignment horizontal="center" vertical="center" wrapText="1"/>
    </xf>
    <xf numFmtId="0" fontId="12" fillId="37" borderId="124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3" fontId="6" fillId="31" borderId="31" xfId="0" applyNumberFormat="1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6" fillId="31" borderId="137" xfId="0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12" fillId="46" borderId="101" xfId="0" applyFont="1" applyFill="1" applyBorder="1" applyAlignment="1">
      <alignment horizontal="center" vertical="center" wrapText="1"/>
    </xf>
    <xf numFmtId="0" fontId="12" fillId="46" borderId="102" xfId="0" applyFont="1" applyFill="1" applyBorder="1" applyAlignment="1">
      <alignment horizontal="center" vertical="center" wrapText="1"/>
    </xf>
    <xf numFmtId="0" fontId="12" fillId="46" borderId="11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154" fillId="0" borderId="22" xfId="0" applyFont="1" applyBorder="1" applyAlignment="1">
      <alignment horizontal="center"/>
    </xf>
    <xf numFmtId="0" fontId="154" fillId="0" borderId="42" xfId="0" applyFont="1" applyBorder="1" applyAlignment="1">
      <alignment horizontal="center"/>
    </xf>
    <xf numFmtId="0" fontId="154" fillId="0" borderId="43" xfId="0" applyFont="1" applyBorder="1" applyAlignment="1">
      <alignment horizontal="center"/>
    </xf>
    <xf numFmtId="0" fontId="155" fillId="0" borderId="22" xfId="0" applyFont="1" applyBorder="1" applyAlignment="1">
      <alignment horizontal="center"/>
    </xf>
    <xf numFmtId="0" fontId="155" fillId="0" borderId="42" xfId="0" applyFont="1" applyBorder="1" applyAlignment="1">
      <alignment horizontal="center"/>
    </xf>
    <xf numFmtId="0" fontId="155" fillId="0" borderId="43" xfId="0" applyFont="1" applyBorder="1" applyAlignment="1">
      <alignment horizontal="center"/>
    </xf>
    <xf numFmtId="0" fontId="12" fillId="4" borderId="18" xfId="0" applyFont="1" applyFill="1" applyBorder="1" applyAlignment="1">
      <alignment horizontal="center" vertical="center" wrapText="1"/>
    </xf>
    <xf numFmtId="3" fontId="39" fillId="31" borderId="17" xfId="0" applyNumberFormat="1" applyFont="1" applyFill="1" applyBorder="1" applyAlignment="1">
      <alignment horizontal="center" vertical="center"/>
    </xf>
    <xf numFmtId="0" fontId="39" fillId="31" borderId="17" xfId="0" applyFont="1" applyFill="1" applyBorder="1" applyAlignment="1">
      <alignment horizontal="center" vertical="center"/>
    </xf>
    <xf numFmtId="0" fontId="154" fillId="0" borderId="22" xfId="0" applyFont="1" applyBorder="1" applyAlignment="1">
      <alignment horizontal="center" vertical="center"/>
    </xf>
    <xf numFmtId="0" fontId="154" fillId="0" borderId="42" xfId="0" applyFont="1" applyBorder="1" applyAlignment="1">
      <alignment horizontal="center" vertical="center"/>
    </xf>
    <xf numFmtId="0" fontId="154" fillId="0" borderId="43" xfId="0" applyFont="1" applyBorder="1" applyAlignment="1">
      <alignment horizontal="center" vertical="center"/>
    </xf>
    <xf numFmtId="0" fontId="156" fillId="0" borderId="22" xfId="0" applyFont="1" applyBorder="1" applyAlignment="1">
      <alignment horizontal="center"/>
    </xf>
    <xf numFmtId="0" fontId="156" fillId="0" borderId="42" xfId="0" applyFont="1" applyBorder="1" applyAlignment="1">
      <alignment horizontal="center"/>
    </xf>
    <xf numFmtId="0" fontId="156" fillId="0" borderId="43" xfId="0" applyFont="1" applyBorder="1" applyAlignment="1">
      <alignment horizontal="center"/>
    </xf>
    <xf numFmtId="0" fontId="15" fillId="18" borderId="30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18" borderId="29" xfId="0" applyFont="1" applyFill="1" applyBorder="1" applyAlignment="1">
      <alignment horizontal="center" vertical="center" wrapText="1"/>
    </xf>
    <xf numFmtId="0" fontId="26" fillId="18" borderId="27" xfId="0" applyFont="1" applyFill="1" applyBorder="1" applyAlignment="1">
      <alignment horizontal="center" vertical="center"/>
    </xf>
    <xf numFmtId="0" fontId="26" fillId="18" borderId="71" xfId="0" applyFont="1" applyFill="1" applyBorder="1" applyAlignment="1">
      <alignment horizontal="center" vertical="center"/>
    </xf>
    <xf numFmtId="0" fontId="26" fillId="18" borderId="40" xfId="0" applyFont="1" applyFill="1" applyBorder="1" applyAlignment="1">
      <alignment horizontal="center" vertical="center"/>
    </xf>
    <xf numFmtId="0" fontId="15" fillId="18" borderId="29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18" borderId="6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="80" zoomScaleNormal="80" workbookViewId="0" topLeftCell="A35">
      <selection activeCell="C16" sqref="C16:C36"/>
    </sheetView>
  </sheetViews>
  <sheetFormatPr defaultColWidth="11.421875" defaultRowHeight="15"/>
  <cols>
    <col min="1" max="1" width="5.00390625" style="0" customWidth="1"/>
    <col min="2" max="2" width="25.57421875" style="0" customWidth="1"/>
    <col min="3" max="3" width="18.421875" style="0" customWidth="1"/>
    <col min="4" max="4" width="8.421875" style="0" customWidth="1"/>
    <col min="5" max="5" width="6.8515625" style="0" customWidth="1"/>
    <col min="6" max="6" width="5.421875" style="0" customWidth="1"/>
    <col min="7" max="7" width="9.140625" style="0" customWidth="1"/>
    <col min="8" max="8" width="11.57421875" style="0" customWidth="1"/>
    <col min="9" max="9" width="11.421875" style="0" customWidth="1"/>
    <col min="10" max="10" width="11.8515625" style="0" customWidth="1"/>
    <col min="11" max="11" width="9.57421875" style="0" customWidth="1"/>
    <col min="12" max="12" width="10.140625" style="0" customWidth="1"/>
    <col min="13" max="13" width="11.00390625" style="0" customWidth="1"/>
    <col min="14" max="14" width="10.421875" style="0" customWidth="1"/>
    <col min="15" max="15" width="10.57421875" style="0" customWidth="1"/>
    <col min="16" max="16" width="9.8515625" style="0" customWidth="1"/>
    <col min="17" max="17" width="9.57421875" style="0" customWidth="1"/>
    <col min="18" max="18" width="16.421875" style="0" customWidth="1"/>
    <col min="19" max="19" width="10.140625" style="0" customWidth="1"/>
    <col min="20" max="21" width="9.57421875" style="0" customWidth="1"/>
    <col min="22" max="23" width="10.00390625" style="0" customWidth="1"/>
  </cols>
  <sheetData>
    <row r="1" spans="1:31" ht="14.25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12"/>
      <c r="Z1" s="409"/>
      <c r="AA1" s="409"/>
      <c r="AB1" s="409"/>
      <c r="AC1" s="409"/>
      <c r="AD1" s="409"/>
      <c r="AE1" s="409"/>
    </row>
    <row r="2" spans="1:31" ht="14.25">
      <c r="A2" s="455"/>
      <c r="B2" s="472" t="s">
        <v>4</v>
      </c>
      <c r="C2" s="471"/>
      <c r="D2" s="471"/>
      <c r="E2" s="471"/>
      <c r="F2" s="471"/>
      <c r="G2" s="471"/>
      <c r="H2" s="455"/>
      <c r="I2" s="455"/>
      <c r="J2" s="471"/>
      <c r="K2" s="472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03"/>
      <c r="Z2" s="403"/>
      <c r="AA2" s="403"/>
      <c r="AB2" s="402"/>
      <c r="AC2" s="402"/>
      <c r="AD2" s="402"/>
      <c r="AE2" s="402"/>
    </row>
    <row r="3" spans="1:31" ht="15" thickBot="1">
      <c r="A3" s="455"/>
      <c r="B3" s="470"/>
      <c r="C3" s="471"/>
      <c r="D3" s="471"/>
      <c r="E3" s="471"/>
      <c r="F3" s="471"/>
      <c r="G3" s="471"/>
      <c r="H3" s="455"/>
      <c r="I3" s="455"/>
      <c r="J3" s="471"/>
      <c r="K3" s="472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03"/>
      <c r="Z3" s="403"/>
      <c r="AA3" s="403"/>
      <c r="AB3" s="402"/>
      <c r="AC3" s="402"/>
      <c r="AD3" s="402"/>
      <c r="AE3" s="402"/>
    </row>
    <row r="4" spans="1:31" ht="18" customHeight="1" thickBot="1" thickTop="1">
      <c r="A4" s="455"/>
      <c r="B4" s="520" t="s">
        <v>38</v>
      </c>
      <c r="C4" s="646" t="s">
        <v>228</v>
      </c>
      <c r="D4" s="646"/>
      <c r="E4" s="646"/>
      <c r="F4" s="646"/>
      <c r="G4" s="646"/>
      <c r="H4" s="646"/>
      <c r="I4" s="647"/>
      <c r="J4" s="474"/>
      <c r="K4" s="455"/>
      <c r="L4" s="455"/>
      <c r="M4" s="455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10"/>
      <c r="Z4" s="410"/>
      <c r="AA4" s="410"/>
      <c r="AB4" s="402"/>
      <c r="AC4" s="402"/>
      <c r="AD4" s="402"/>
      <c r="AE4" s="402"/>
    </row>
    <row r="5" spans="1:31" ht="16.5" customHeight="1" thickBot="1" thickTop="1">
      <c r="A5" s="455"/>
      <c r="B5" s="521" t="s">
        <v>172</v>
      </c>
      <c r="C5" s="648">
        <v>2024</v>
      </c>
      <c r="D5" s="648"/>
      <c r="E5" s="648"/>
      <c r="F5" s="648"/>
      <c r="G5" s="648"/>
      <c r="H5" s="648"/>
      <c r="I5" s="649"/>
      <c r="J5" s="474"/>
      <c r="K5" s="455"/>
      <c r="L5" s="455"/>
      <c r="M5" s="455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10"/>
      <c r="Z5" s="410"/>
      <c r="AA5" s="410"/>
      <c r="AB5" s="402"/>
      <c r="AC5" s="402"/>
      <c r="AD5" s="402"/>
      <c r="AE5" s="402"/>
    </row>
    <row r="6" spans="1:31" ht="15" thickBot="1" thickTop="1">
      <c r="A6" s="455"/>
      <c r="B6" s="521" t="s">
        <v>173</v>
      </c>
      <c r="C6" s="648" t="s">
        <v>229</v>
      </c>
      <c r="D6" s="648"/>
      <c r="E6" s="648"/>
      <c r="F6" s="648"/>
      <c r="G6" s="648"/>
      <c r="H6" s="648"/>
      <c r="I6" s="649"/>
      <c r="J6" s="474"/>
      <c r="K6" s="455"/>
      <c r="L6" s="455"/>
      <c r="M6" s="455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10"/>
      <c r="Z6" s="410"/>
      <c r="AA6" s="410"/>
      <c r="AB6" s="402"/>
      <c r="AC6" s="402"/>
      <c r="AD6" s="402"/>
      <c r="AE6" s="402"/>
    </row>
    <row r="7" spans="1:31" ht="30.75" customHeight="1" thickBot="1" thickTop="1">
      <c r="A7" s="455"/>
      <c r="B7" s="521" t="s">
        <v>41</v>
      </c>
      <c r="C7" s="650" t="s">
        <v>230</v>
      </c>
      <c r="D7" s="651"/>
      <c r="E7" s="651"/>
      <c r="F7" s="651"/>
      <c r="G7" s="651"/>
      <c r="H7" s="651"/>
      <c r="I7" s="652"/>
      <c r="J7" s="474"/>
      <c r="K7" s="455"/>
      <c r="L7" s="455"/>
      <c r="M7" s="455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10"/>
      <c r="Z7" s="410"/>
      <c r="AA7" s="410"/>
      <c r="AB7" s="402"/>
      <c r="AC7" s="402"/>
      <c r="AD7" s="402"/>
      <c r="AE7" s="402"/>
    </row>
    <row r="8" spans="1:31" ht="16.5" customHeight="1" thickBot="1" thickTop="1">
      <c r="A8" s="455"/>
      <c r="B8" s="522" t="s">
        <v>174</v>
      </c>
      <c r="C8" s="653" t="s">
        <v>240</v>
      </c>
      <c r="D8" s="653"/>
      <c r="E8" s="653"/>
      <c r="F8" s="653"/>
      <c r="G8" s="653"/>
      <c r="H8" s="653"/>
      <c r="I8" s="654"/>
      <c r="J8" s="474"/>
      <c r="K8" s="455"/>
      <c r="L8" s="455"/>
      <c r="M8" s="455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10"/>
      <c r="Z8" s="410"/>
      <c r="AA8" s="410"/>
      <c r="AB8" s="402"/>
      <c r="AC8" s="402"/>
      <c r="AD8" s="402"/>
      <c r="AE8" s="402"/>
    </row>
    <row r="9" spans="1:31" ht="15" thickTop="1">
      <c r="A9" s="477"/>
      <c r="B9" s="478"/>
      <c r="C9" s="478"/>
      <c r="D9" s="478"/>
      <c r="E9" s="478"/>
      <c r="F9" s="478"/>
      <c r="G9" s="478"/>
      <c r="H9" s="478"/>
      <c r="I9" s="478"/>
      <c r="J9" s="479"/>
      <c r="K9" s="477"/>
      <c r="L9" s="477"/>
      <c r="M9" s="477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11"/>
      <c r="Z9" s="411"/>
      <c r="AA9" s="411"/>
      <c r="AB9" s="406"/>
      <c r="AC9" s="406"/>
      <c r="AD9" s="406"/>
      <c r="AE9" s="406"/>
    </row>
    <row r="10" spans="1:31" ht="14.25">
      <c r="A10" s="455"/>
      <c r="B10" s="455"/>
      <c r="C10" s="455"/>
      <c r="D10" s="455"/>
      <c r="E10" s="455"/>
      <c r="F10" s="455"/>
      <c r="G10" s="455"/>
      <c r="H10" s="455"/>
      <c r="I10" s="477"/>
      <c r="J10" s="655" t="s">
        <v>300</v>
      </c>
      <c r="K10" s="655"/>
      <c r="L10" s="655"/>
      <c r="M10" s="655"/>
      <c r="N10" s="655"/>
      <c r="O10" s="655"/>
      <c r="P10" s="655"/>
      <c r="Q10" s="477"/>
      <c r="R10" s="455"/>
      <c r="S10" s="455"/>
      <c r="T10" s="455"/>
      <c r="U10" s="455"/>
      <c r="V10" s="455"/>
      <c r="W10" s="455"/>
      <c r="X10" s="455"/>
      <c r="Y10" s="402"/>
      <c r="Z10" s="402"/>
      <c r="AA10" s="402"/>
      <c r="AB10" s="402"/>
      <c r="AC10" s="402"/>
      <c r="AD10" s="402"/>
      <c r="AE10" s="402"/>
    </row>
    <row r="11" spans="1:31" ht="14.25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74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02"/>
      <c r="Z11" s="402"/>
      <c r="AA11" s="402"/>
      <c r="AB11" s="402"/>
      <c r="AC11" s="402"/>
      <c r="AD11" s="402"/>
      <c r="AE11" s="402"/>
    </row>
    <row r="12" spans="1:31" ht="15" thickBot="1">
      <c r="A12" s="455"/>
      <c r="B12" s="48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02"/>
      <c r="Z12" s="402"/>
      <c r="AA12" s="402"/>
      <c r="AB12" s="402"/>
      <c r="AC12" s="402"/>
      <c r="AD12" s="402"/>
      <c r="AE12" s="402"/>
    </row>
    <row r="13" spans="1:31" ht="25.5" customHeight="1" thickBot="1" thickTop="1">
      <c r="A13" s="642" t="s">
        <v>29</v>
      </c>
      <c r="B13" s="642"/>
      <c r="C13" s="642"/>
      <c r="D13" s="642"/>
      <c r="E13" s="642"/>
      <c r="F13" s="642"/>
      <c r="G13" s="642"/>
      <c r="H13" s="643" t="s">
        <v>32</v>
      </c>
      <c r="I13" s="644" t="s">
        <v>34</v>
      </c>
      <c r="J13" s="644"/>
      <c r="K13" s="644"/>
      <c r="L13" s="644"/>
      <c r="M13" s="644" t="s">
        <v>224</v>
      </c>
      <c r="N13" s="644"/>
      <c r="O13" s="644"/>
      <c r="P13" s="644" t="s">
        <v>0</v>
      </c>
      <c r="Q13" s="644"/>
      <c r="R13" s="644"/>
      <c r="S13" s="644"/>
      <c r="T13" s="644"/>
      <c r="U13" s="644"/>
      <c r="V13" s="644"/>
      <c r="W13" s="642" t="s">
        <v>80</v>
      </c>
      <c r="X13" s="642"/>
      <c r="Y13" s="402"/>
      <c r="Z13" s="402"/>
      <c r="AA13" s="402"/>
      <c r="AB13" s="402"/>
      <c r="AC13" s="402"/>
      <c r="AD13" s="402"/>
      <c r="AE13" s="402"/>
    </row>
    <row r="14" spans="1:31" ht="66" thickBot="1" thickTop="1">
      <c r="A14" s="645" t="s">
        <v>27</v>
      </c>
      <c r="B14" s="641" t="s">
        <v>28</v>
      </c>
      <c r="C14" s="641" t="s">
        <v>62</v>
      </c>
      <c r="D14" s="641" t="s">
        <v>13</v>
      </c>
      <c r="E14" s="641" t="s">
        <v>56</v>
      </c>
      <c r="F14" s="641" t="s">
        <v>15</v>
      </c>
      <c r="G14" s="641" t="s">
        <v>37</v>
      </c>
      <c r="H14" s="643"/>
      <c r="I14" s="640" t="s">
        <v>17</v>
      </c>
      <c r="J14" s="486" t="s">
        <v>36</v>
      </c>
      <c r="K14" s="486" t="s">
        <v>18</v>
      </c>
      <c r="L14" s="486" t="s">
        <v>25</v>
      </c>
      <c r="M14" s="486" t="s">
        <v>87</v>
      </c>
      <c r="N14" s="486" t="s">
        <v>86</v>
      </c>
      <c r="O14" s="486" t="s">
        <v>177</v>
      </c>
      <c r="P14" s="486" t="s">
        <v>125</v>
      </c>
      <c r="Q14" s="486" t="s">
        <v>127</v>
      </c>
      <c r="R14" s="640" t="s">
        <v>61</v>
      </c>
      <c r="S14" s="486" t="s">
        <v>69</v>
      </c>
      <c r="T14" s="486" t="s">
        <v>10</v>
      </c>
      <c r="U14" s="486" t="s">
        <v>83</v>
      </c>
      <c r="V14" s="486" t="s">
        <v>109</v>
      </c>
      <c r="W14" s="640" t="s">
        <v>12</v>
      </c>
      <c r="X14" s="640" t="s">
        <v>63</v>
      </c>
      <c r="Y14" s="409"/>
      <c r="Z14" s="409"/>
      <c r="AA14" s="409"/>
      <c r="AB14" s="409"/>
      <c r="AC14" s="409"/>
      <c r="AD14" s="409"/>
      <c r="AE14" s="409"/>
    </row>
    <row r="15" spans="1:31" ht="15" thickBot="1" thickTop="1">
      <c r="A15" s="645"/>
      <c r="B15" s="641"/>
      <c r="C15" s="641"/>
      <c r="D15" s="641"/>
      <c r="E15" s="641"/>
      <c r="F15" s="641"/>
      <c r="G15" s="641"/>
      <c r="H15" s="643"/>
      <c r="I15" s="640"/>
      <c r="J15" s="488" t="s">
        <v>220</v>
      </c>
      <c r="K15" s="489" t="s">
        <v>68</v>
      </c>
      <c r="L15" s="488" t="s">
        <v>66</v>
      </c>
      <c r="M15" s="489" t="s">
        <v>67</v>
      </c>
      <c r="N15" s="488" t="s">
        <v>220</v>
      </c>
      <c r="O15" s="523" t="s">
        <v>67</v>
      </c>
      <c r="P15" s="489" t="s">
        <v>70</v>
      </c>
      <c r="Q15" s="524" t="s">
        <v>220</v>
      </c>
      <c r="R15" s="640"/>
      <c r="S15" s="488" t="s">
        <v>70</v>
      </c>
      <c r="T15" s="525" t="s">
        <v>108</v>
      </c>
      <c r="U15" s="525" t="s">
        <v>68</v>
      </c>
      <c r="V15" s="525" t="s">
        <v>107</v>
      </c>
      <c r="W15" s="640"/>
      <c r="X15" s="640"/>
      <c r="Y15" s="409"/>
      <c r="Z15" s="409"/>
      <c r="AA15" s="409"/>
      <c r="AB15" s="409"/>
      <c r="AC15" s="409"/>
      <c r="AD15" s="409"/>
      <c r="AE15" s="409"/>
    </row>
    <row r="16" spans="1:31" ht="18" customHeight="1" thickBot="1" thickTop="1">
      <c r="A16" s="631">
        <v>2</v>
      </c>
      <c r="B16" s="639" t="s">
        <v>285</v>
      </c>
      <c r="C16" s="632"/>
      <c r="D16" s="583" t="s">
        <v>226</v>
      </c>
      <c r="E16" s="584" t="s">
        <v>227</v>
      </c>
      <c r="F16" s="584">
        <v>1</v>
      </c>
      <c r="G16" s="584" t="s">
        <v>167</v>
      </c>
      <c r="H16" s="580" t="s">
        <v>30</v>
      </c>
      <c r="I16" s="427">
        <v>45398</v>
      </c>
      <c r="J16" s="427">
        <f>I16+16</f>
        <v>45414</v>
      </c>
      <c r="K16" s="427">
        <f>J16+5</f>
        <v>45419</v>
      </c>
      <c r="L16" s="427">
        <f>K16+30</f>
        <v>45449</v>
      </c>
      <c r="M16" s="427">
        <f>L16+21</f>
        <v>45470</v>
      </c>
      <c r="N16" s="427">
        <f>M16+16</f>
        <v>45486</v>
      </c>
      <c r="O16" s="427">
        <f>N16+21</f>
        <v>45507</v>
      </c>
      <c r="P16" s="427">
        <f>O16+11</f>
        <v>45518</v>
      </c>
      <c r="Q16" s="427">
        <f>P16+16</f>
        <v>45534</v>
      </c>
      <c r="R16" s="428"/>
      <c r="S16" s="427">
        <f>Q16+11</f>
        <v>45545</v>
      </c>
      <c r="T16" s="427">
        <f>S16+14</f>
        <v>45559</v>
      </c>
      <c r="U16" s="427">
        <f>T16+3</f>
        <v>45562</v>
      </c>
      <c r="V16" s="427">
        <f>U16+5</f>
        <v>45567</v>
      </c>
      <c r="W16" s="427"/>
      <c r="X16" s="427"/>
      <c r="Y16" s="409"/>
      <c r="Z16" s="409"/>
      <c r="AA16" s="409"/>
      <c r="AB16" s="409"/>
      <c r="AC16" s="409"/>
      <c r="AD16" s="409"/>
      <c r="AE16" s="409"/>
    </row>
    <row r="17" spans="1:31" ht="16.5" customHeight="1" thickBot="1" thickTop="1">
      <c r="A17" s="631"/>
      <c r="B17" s="639"/>
      <c r="C17" s="632"/>
      <c r="D17" s="583"/>
      <c r="E17" s="584"/>
      <c r="F17" s="584"/>
      <c r="G17" s="584"/>
      <c r="H17" s="417" t="s">
        <v>31</v>
      </c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1"/>
      <c r="Y17" s="409"/>
      <c r="Z17" s="409"/>
      <c r="AA17" s="409"/>
      <c r="AB17" s="409"/>
      <c r="AC17" s="409"/>
      <c r="AD17" s="409"/>
      <c r="AE17" s="409"/>
    </row>
    <row r="18" spans="1:31" ht="16.5" customHeight="1" thickBot="1" thickTop="1">
      <c r="A18" s="631">
        <v>3</v>
      </c>
      <c r="B18" s="639" t="s">
        <v>269</v>
      </c>
      <c r="C18" s="582"/>
      <c r="D18" s="583" t="s">
        <v>226</v>
      </c>
      <c r="E18" s="584" t="s">
        <v>227</v>
      </c>
      <c r="F18" s="584">
        <v>2</v>
      </c>
      <c r="G18" s="584" t="s">
        <v>167</v>
      </c>
      <c r="H18" s="580" t="s">
        <v>30</v>
      </c>
      <c r="I18" s="427">
        <v>45398</v>
      </c>
      <c r="J18" s="427">
        <f>I18+16</f>
        <v>45414</v>
      </c>
      <c r="K18" s="427">
        <f>J18+5</f>
        <v>45419</v>
      </c>
      <c r="L18" s="427">
        <f>K18+30</f>
        <v>45449</v>
      </c>
      <c r="M18" s="427">
        <f>L18+21</f>
        <v>45470</v>
      </c>
      <c r="N18" s="427">
        <f>M18+16</f>
        <v>45486</v>
      </c>
      <c r="O18" s="427">
        <f>N18+21</f>
        <v>45507</v>
      </c>
      <c r="P18" s="427">
        <f>O18+11</f>
        <v>45518</v>
      </c>
      <c r="Q18" s="427">
        <f>P18+16</f>
        <v>45534</v>
      </c>
      <c r="R18" s="428"/>
      <c r="S18" s="427">
        <f>Q18+11</f>
        <v>45545</v>
      </c>
      <c r="T18" s="427">
        <f>S18+14</f>
        <v>45559</v>
      </c>
      <c r="U18" s="427">
        <f>T18+3</f>
        <v>45562</v>
      </c>
      <c r="V18" s="427">
        <f>U18+5</f>
        <v>45567</v>
      </c>
      <c r="W18" s="427"/>
      <c r="X18" s="427"/>
      <c r="Y18" s="409"/>
      <c r="Z18" s="409"/>
      <c r="AA18" s="409"/>
      <c r="AB18" s="409"/>
      <c r="AC18" s="409"/>
      <c r="AD18" s="409"/>
      <c r="AE18" s="409"/>
    </row>
    <row r="19" spans="1:31" ht="16.5" customHeight="1" thickBot="1" thickTop="1">
      <c r="A19" s="631"/>
      <c r="B19" s="639"/>
      <c r="C19" s="582"/>
      <c r="D19" s="583"/>
      <c r="E19" s="584"/>
      <c r="F19" s="584"/>
      <c r="G19" s="584"/>
      <c r="H19" s="417" t="s">
        <v>31</v>
      </c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1"/>
      <c r="Y19" s="409"/>
      <c r="Z19" s="409"/>
      <c r="AA19" s="409"/>
      <c r="AB19" s="409"/>
      <c r="AC19" s="409"/>
      <c r="AD19" s="409"/>
      <c r="AE19" s="409"/>
    </row>
    <row r="20" spans="1:31" ht="18" customHeight="1" thickBot="1" thickTop="1">
      <c r="A20" s="631">
        <v>4</v>
      </c>
      <c r="B20" s="639" t="s">
        <v>270</v>
      </c>
      <c r="C20" s="582"/>
      <c r="D20" s="583" t="s">
        <v>226</v>
      </c>
      <c r="E20" s="584" t="s">
        <v>227</v>
      </c>
      <c r="F20" s="584">
        <v>3</v>
      </c>
      <c r="G20" s="584" t="s">
        <v>167</v>
      </c>
      <c r="H20" s="580" t="s">
        <v>30</v>
      </c>
      <c r="I20" s="427">
        <v>45398</v>
      </c>
      <c r="J20" s="427">
        <f>I20+16</f>
        <v>45414</v>
      </c>
      <c r="K20" s="427">
        <f>J20+5</f>
        <v>45419</v>
      </c>
      <c r="L20" s="427">
        <f>K20+30</f>
        <v>45449</v>
      </c>
      <c r="M20" s="427">
        <f>L20+21</f>
        <v>45470</v>
      </c>
      <c r="N20" s="427">
        <f>M20+16</f>
        <v>45486</v>
      </c>
      <c r="O20" s="427">
        <f>N20+21</f>
        <v>45507</v>
      </c>
      <c r="P20" s="427">
        <f>O20+11</f>
        <v>45518</v>
      </c>
      <c r="Q20" s="427">
        <f>P20+16</f>
        <v>45534</v>
      </c>
      <c r="R20" s="428"/>
      <c r="S20" s="427">
        <f>Q20+11</f>
        <v>45545</v>
      </c>
      <c r="T20" s="427">
        <f>S20+14</f>
        <v>45559</v>
      </c>
      <c r="U20" s="427">
        <f>T20+3</f>
        <v>45562</v>
      </c>
      <c r="V20" s="427">
        <f>U20+5</f>
        <v>45567</v>
      </c>
      <c r="W20" s="427"/>
      <c r="X20" s="427"/>
      <c r="Y20" s="409"/>
      <c r="Z20" s="409"/>
      <c r="AA20" s="409"/>
      <c r="AB20" s="409"/>
      <c r="AC20" s="409"/>
      <c r="AD20" s="409"/>
      <c r="AE20" s="409"/>
    </row>
    <row r="21" spans="1:31" ht="14.25" customHeight="1" thickBot="1" thickTop="1">
      <c r="A21" s="631"/>
      <c r="B21" s="639"/>
      <c r="C21" s="582"/>
      <c r="D21" s="583"/>
      <c r="E21" s="584"/>
      <c r="F21" s="584"/>
      <c r="G21" s="584"/>
      <c r="H21" s="417" t="s">
        <v>31</v>
      </c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1"/>
      <c r="Y21" s="409"/>
      <c r="Z21" s="409"/>
      <c r="AA21" s="409"/>
      <c r="AB21" s="409"/>
      <c r="AC21" s="409"/>
      <c r="AD21" s="409"/>
      <c r="AE21" s="409"/>
    </row>
    <row r="22" spans="1:31" ht="14.25" customHeight="1" thickBot="1" thickTop="1">
      <c r="A22" s="631">
        <v>5</v>
      </c>
      <c r="B22" s="639" t="s">
        <v>286</v>
      </c>
      <c r="C22" s="582"/>
      <c r="D22" s="583" t="s">
        <v>226</v>
      </c>
      <c r="E22" s="584" t="s">
        <v>227</v>
      </c>
      <c r="F22" s="584">
        <v>4</v>
      </c>
      <c r="G22" s="584" t="s">
        <v>167</v>
      </c>
      <c r="H22" s="580" t="s">
        <v>30</v>
      </c>
      <c r="I22" s="427">
        <v>45398</v>
      </c>
      <c r="J22" s="427">
        <f>I22+16</f>
        <v>45414</v>
      </c>
      <c r="K22" s="427">
        <f>J22+5</f>
        <v>45419</v>
      </c>
      <c r="L22" s="427">
        <f>K22+30</f>
        <v>45449</v>
      </c>
      <c r="M22" s="427">
        <f>L22+21</f>
        <v>45470</v>
      </c>
      <c r="N22" s="427">
        <f>M22+16</f>
        <v>45486</v>
      </c>
      <c r="O22" s="427">
        <f>N22+21</f>
        <v>45507</v>
      </c>
      <c r="P22" s="427">
        <f>O22+11</f>
        <v>45518</v>
      </c>
      <c r="Q22" s="427">
        <f>P22+16</f>
        <v>45534</v>
      </c>
      <c r="R22" s="428"/>
      <c r="S22" s="427">
        <f>Q22+11</f>
        <v>45545</v>
      </c>
      <c r="T22" s="427">
        <f>S22+14</f>
        <v>45559</v>
      </c>
      <c r="U22" s="427">
        <f>T22+3</f>
        <v>45562</v>
      </c>
      <c r="V22" s="427">
        <f>U22+5</f>
        <v>45567</v>
      </c>
      <c r="W22" s="427"/>
      <c r="X22" s="427"/>
      <c r="Y22" s="409"/>
      <c r="Z22" s="409"/>
      <c r="AA22" s="409"/>
      <c r="AB22" s="409"/>
      <c r="AC22" s="409"/>
      <c r="AD22" s="409"/>
      <c r="AE22" s="409"/>
    </row>
    <row r="23" spans="1:31" ht="12.75" customHeight="1" thickBot="1" thickTop="1">
      <c r="A23" s="631"/>
      <c r="B23" s="639"/>
      <c r="C23" s="582"/>
      <c r="D23" s="583"/>
      <c r="E23" s="584"/>
      <c r="F23" s="584"/>
      <c r="G23" s="584"/>
      <c r="H23" s="417" t="s">
        <v>31</v>
      </c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1"/>
      <c r="Y23" s="409"/>
      <c r="Z23" s="409"/>
      <c r="AA23" s="409"/>
      <c r="AB23" s="409"/>
      <c r="AC23" s="409"/>
      <c r="AD23" s="409"/>
      <c r="AE23" s="409"/>
    </row>
    <row r="24" spans="1:31" ht="16.5" customHeight="1" thickBot="1" thickTop="1">
      <c r="A24" s="635">
        <v>10</v>
      </c>
      <c r="B24" s="629" t="s">
        <v>273</v>
      </c>
      <c r="C24" s="636"/>
      <c r="D24" s="583" t="s">
        <v>226</v>
      </c>
      <c r="E24" s="584" t="s">
        <v>227</v>
      </c>
      <c r="F24" s="584">
        <v>5</v>
      </c>
      <c r="G24" s="584" t="s">
        <v>167</v>
      </c>
      <c r="H24" s="422" t="s">
        <v>30</v>
      </c>
      <c r="I24" s="430">
        <v>45405</v>
      </c>
      <c r="J24" s="430">
        <f>I24+14</f>
        <v>45419</v>
      </c>
      <c r="K24" s="430">
        <f>J24+3</f>
        <v>45422</v>
      </c>
      <c r="L24" s="430">
        <f>J24+30</f>
        <v>45449</v>
      </c>
      <c r="M24" s="430">
        <f>L24+15</f>
        <v>45464</v>
      </c>
      <c r="N24" s="430">
        <f>M24+12</f>
        <v>45476</v>
      </c>
      <c r="O24" s="430">
        <f>N24+15</f>
        <v>45491</v>
      </c>
      <c r="P24" s="430">
        <f>O24+7</f>
        <v>45498</v>
      </c>
      <c r="Q24" s="430">
        <f>P24+12</f>
        <v>45510</v>
      </c>
      <c r="R24" s="431"/>
      <c r="S24" s="430">
        <f>Q24+8</f>
        <v>45518</v>
      </c>
      <c r="T24" s="430">
        <f>S24+10</f>
        <v>45528</v>
      </c>
      <c r="U24" s="430">
        <f>T24+3</f>
        <v>45531</v>
      </c>
      <c r="V24" s="430">
        <f>U24+5</f>
        <v>45536</v>
      </c>
      <c r="W24" s="430"/>
      <c r="X24" s="430"/>
      <c r="Y24" s="409"/>
      <c r="Z24" s="409"/>
      <c r="AA24" s="409"/>
      <c r="AB24" s="409"/>
      <c r="AC24" s="409"/>
      <c r="AD24" s="409"/>
      <c r="AE24" s="409"/>
    </row>
    <row r="25" spans="1:31" ht="16.5" customHeight="1" thickBot="1" thickTop="1">
      <c r="A25" s="635">
        <v>10</v>
      </c>
      <c r="B25" s="629"/>
      <c r="C25" s="636"/>
      <c r="D25" s="583"/>
      <c r="E25" s="584"/>
      <c r="F25" s="584"/>
      <c r="G25" s="584"/>
      <c r="H25" s="423" t="s">
        <v>30</v>
      </c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09"/>
      <c r="Z25" s="409"/>
      <c r="AA25" s="409"/>
      <c r="AB25" s="409"/>
      <c r="AC25" s="409"/>
      <c r="AD25" s="409"/>
      <c r="AE25" s="409"/>
    </row>
    <row r="26" spans="1:31" s="557" customFormat="1" ht="15" thickBot="1" thickTop="1">
      <c r="A26" s="637">
        <v>13</v>
      </c>
      <c r="B26" s="638" t="s">
        <v>276</v>
      </c>
      <c r="C26" s="632"/>
      <c r="D26" s="633" t="s">
        <v>226</v>
      </c>
      <c r="E26" s="634" t="s">
        <v>227</v>
      </c>
      <c r="F26" s="634">
        <v>6</v>
      </c>
      <c r="G26" s="634" t="s">
        <v>167</v>
      </c>
      <c r="H26" s="562" t="s">
        <v>30</v>
      </c>
      <c r="I26" s="430">
        <v>45405</v>
      </c>
      <c r="J26" s="430">
        <f>I26+14</f>
        <v>45419</v>
      </c>
      <c r="K26" s="430">
        <f>J26+3</f>
        <v>45422</v>
      </c>
      <c r="L26" s="430">
        <f>J26+30</f>
        <v>45449</v>
      </c>
      <c r="M26" s="430">
        <f>L26+15</f>
        <v>45464</v>
      </c>
      <c r="N26" s="430">
        <f>M26+12</f>
        <v>45476</v>
      </c>
      <c r="O26" s="430">
        <f>N26+15</f>
        <v>45491</v>
      </c>
      <c r="P26" s="430">
        <f>O26+7</f>
        <v>45498</v>
      </c>
      <c r="Q26" s="430">
        <f>P26+12</f>
        <v>45510</v>
      </c>
      <c r="R26" s="431"/>
      <c r="S26" s="430">
        <f>Q26+8</f>
        <v>45518</v>
      </c>
      <c r="T26" s="430">
        <f>S26+10</f>
        <v>45528</v>
      </c>
      <c r="U26" s="430">
        <f>T26+3</f>
        <v>45531</v>
      </c>
      <c r="V26" s="430">
        <f>U26+5</f>
        <v>45536</v>
      </c>
      <c r="W26" s="563"/>
      <c r="X26" s="563"/>
      <c r="Y26" s="561"/>
      <c r="Z26" s="561"/>
      <c r="AA26" s="561"/>
      <c r="AB26" s="561"/>
      <c r="AC26" s="561"/>
      <c r="AD26" s="561"/>
      <c r="AE26" s="561"/>
    </row>
    <row r="27" spans="1:31" s="557" customFormat="1" ht="22.5" customHeight="1" thickBot="1" thickTop="1">
      <c r="A27" s="637"/>
      <c r="B27" s="638"/>
      <c r="C27" s="632"/>
      <c r="D27" s="633"/>
      <c r="E27" s="634"/>
      <c r="F27" s="634"/>
      <c r="G27" s="634"/>
      <c r="H27" s="548" t="s">
        <v>31</v>
      </c>
      <c r="I27" s="549"/>
      <c r="J27" s="548"/>
      <c r="K27" s="549"/>
      <c r="L27" s="548"/>
      <c r="M27" s="549"/>
      <c r="N27" s="548"/>
      <c r="O27" s="549"/>
      <c r="P27" s="548"/>
      <c r="Q27" s="549"/>
      <c r="R27" s="548"/>
      <c r="S27" s="549"/>
      <c r="T27" s="548"/>
      <c r="U27" s="549"/>
      <c r="V27" s="548"/>
      <c r="W27" s="549"/>
      <c r="X27" s="548"/>
      <c r="Y27" s="561"/>
      <c r="Z27" s="561"/>
      <c r="AA27" s="561"/>
      <c r="AB27" s="561"/>
      <c r="AC27" s="561"/>
      <c r="AD27" s="561"/>
      <c r="AE27" s="561"/>
    </row>
    <row r="28" spans="1:31" ht="15" thickBot="1" thickTop="1">
      <c r="A28" s="631">
        <v>14</v>
      </c>
      <c r="B28" s="629" t="s">
        <v>277</v>
      </c>
      <c r="C28" s="582"/>
      <c r="D28" s="583" t="s">
        <v>226</v>
      </c>
      <c r="E28" s="584" t="s">
        <v>227</v>
      </c>
      <c r="F28" s="584">
        <v>7</v>
      </c>
      <c r="G28" s="584" t="s">
        <v>167</v>
      </c>
      <c r="H28" s="580" t="s">
        <v>30</v>
      </c>
      <c r="I28" s="430">
        <v>45405</v>
      </c>
      <c r="J28" s="430">
        <f>I28+14</f>
        <v>45419</v>
      </c>
      <c r="K28" s="430">
        <f>J28+3</f>
        <v>45422</v>
      </c>
      <c r="L28" s="430">
        <f>J28+30</f>
        <v>45449</v>
      </c>
      <c r="M28" s="430">
        <f>L28+15</f>
        <v>45464</v>
      </c>
      <c r="N28" s="430">
        <f>M28+12</f>
        <v>45476</v>
      </c>
      <c r="O28" s="430">
        <f>N28+15</f>
        <v>45491</v>
      </c>
      <c r="P28" s="430">
        <f>O28+7</f>
        <v>45498</v>
      </c>
      <c r="Q28" s="430">
        <f>P28+12</f>
        <v>45510</v>
      </c>
      <c r="R28" s="431"/>
      <c r="S28" s="430">
        <f>Q28+8</f>
        <v>45518</v>
      </c>
      <c r="T28" s="430">
        <f>S28+10</f>
        <v>45528</v>
      </c>
      <c r="U28" s="430">
        <f>T28+3</f>
        <v>45531</v>
      </c>
      <c r="V28" s="430">
        <f>U28+5</f>
        <v>45536</v>
      </c>
      <c r="W28" s="427"/>
      <c r="X28" s="427"/>
      <c r="Y28" s="409"/>
      <c r="Z28" s="409"/>
      <c r="AA28" s="409"/>
      <c r="AB28" s="409"/>
      <c r="AC28" s="409"/>
      <c r="AD28" s="409"/>
      <c r="AE28" s="409"/>
    </row>
    <row r="29" spans="1:31" ht="21" customHeight="1" thickBot="1" thickTop="1">
      <c r="A29" s="631"/>
      <c r="B29" s="629"/>
      <c r="C29" s="582"/>
      <c r="D29" s="583"/>
      <c r="E29" s="584"/>
      <c r="F29" s="584"/>
      <c r="G29" s="584"/>
      <c r="H29" s="417" t="s">
        <v>31</v>
      </c>
      <c r="I29" s="418"/>
      <c r="J29" s="418"/>
      <c r="K29" s="419"/>
      <c r="L29" s="418"/>
      <c r="M29" s="419"/>
      <c r="N29" s="418"/>
      <c r="O29" s="420"/>
      <c r="P29" s="419"/>
      <c r="Q29" s="420"/>
      <c r="R29" s="418"/>
      <c r="S29" s="418"/>
      <c r="T29" s="421"/>
      <c r="U29" s="421"/>
      <c r="V29" s="421"/>
      <c r="W29" s="421"/>
      <c r="X29" s="421"/>
      <c r="Y29" s="409"/>
      <c r="Z29" s="409"/>
      <c r="AA29" s="409"/>
      <c r="AB29" s="409"/>
      <c r="AC29" s="409"/>
      <c r="AD29" s="409"/>
      <c r="AE29" s="409"/>
    </row>
    <row r="30" spans="1:31" ht="17.25" customHeight="1" thickBot="1" thickTop="1">
      <c r="A30" s="631">
        <v>15</v>
      </c>
      <c r="B30" s="629" t="s">
        <v>278</v>
      </c>
      <c r="C30" s="582"/>
      <c r="D30" s="583" t="s">
        <v>226</v>
      </c>
      <c r="E30" s="584" t="s">
        <v>227</v>
      </c>
      <c r="F30" s="584">
        <v>8</v>
      </c>
      <c r="G30" s="584" t="s">
        <v>167</v>
      </c>
      <c r="H30" s="580" t="s">
        <v>30</v>
      </c>
      <c r="I30" s="430">
        <v>45405</v>
      </c>
      <c r="J30" s="430">
        <f>I30+14</f>
        <v>45419</v>
      </c>
      <c r="K30" s="430">
        <f>J30+3</f>
        <v>45422</v>
      </c>
      <c r="L30" s="430">
        <f>J30+30</f>
        <v>45449</v>
      </c>
      <c r="M30" s="430">
        <f>L30+15</f>
        <v>45464</v>
      </c>
      <c r="N30" s="430">
        <f>M30+12</f>
        <v>45476</v>
      </c>
      <c r="O30" s="430">
        <f>N30+15</f>
        <v>45491</v>
      </c>
      <c r="P30" s="430">
        <f>O30+7</f>
        <v>45498</v>
      </c>
      <c r="Q30" s="430">
        <f>P30+12</f>
        <v>45510</v>
      </c>
      <c r="R30" s="431"/>
      <c r="S30" s="430">
        <f>Q30+8</f>
        <v>45518</v>
      </c>
      <c r="T30" s="430">
        <f>S30+10</f>
        <v>45528</v>
      </c>
      <c r="U30" s="430">
        <f>T30+3</f>
        <v>45531</v>
      </c>
      <c r="V30" s="430">
        <f>U30+5</f>
        <v>45536</v>
      </c>
      <c r="W30" s="427"/>
      <c r="X30" s="427"/>
      <c r="Y30" s="409"/>
      <c r="Z30" s="409"/>
      <c r="AA30" s="409"/>
      <c r="AB30" s="409"/>
      <c r="AC30" s="409"/>
      <c r="AD30" s="409"/>
      <c r="AE30" s="409"/>
    </row>
    <row r="31" spans="1:31" ht="16.5" customHeight="1" thickBot="1" thickTop="1">
      <c r="A31" s="631"/>
      <c r="B31" s="629"/>
      <c r="C31" s="582"/>
      <c r="D31" s="583"/>
      <c r="E31" s="584"/>
      <c r="F31" s="584"/>
      <c r="G31" s="584"/>
      <c r="H31" s="417" t="s">
        <v>31</v>
      </c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1"/>
      <c r="Y31" s="409"/>
      <c r="Z31" s="409"/>
      <c r="AA31" s="409"/>
      <c r="AB31" s="409"/>
      <c r="AC31" s="409"/>
      <c r="AD31" s="409"/>
      <c r="AE31" s="409"/>
    </row>
    <row r="32" spans="1:31" ht="15" customHeight="1" thickBot="1" thickTop="1">
      <c r="A32" s="630">
        <v>16</v>
      </c>
      <c r="B32" s="629" t="s">
        <v>279</v>
      </c>
      <c r="C32" s="582"/>
      <c r="D32" s="583" t="s">
        <v>226</v>
      </c>
      <c r="E32" s="584" t="s">
        <v>227</v>
      </c>
      <c r="F32" s="584">
        <v>9</v>
      </c>
      <c r="G32" s="584" t="s">
        <v>167</v>
      </c>
      <c r="H32" s="580" t="s">
        <v>30</v>
      </c>
      <c r="I32" s="430">
        <v>45405</v>
      </c>
      <c r="J32" s="430">
        <f>I32+14</f>
        <v>45419</v>
      </c>
      <c r="K32" s="430">
        <f>J32+3</f>
        <v>45422</v>
      </c>
      <c r="L32" s="430">
        <f>J32+30</f>
        <v>45449</v>
      </c>
      <c r="M32" s="430">
        <f>L32+15</f>
        <v>45464</v>
      </c>
      <c r="N32" s="430">
        <f>M32+12</f>
        <v>45476</v>
      </c>
      <c r="O32" s="430">
        <f>N32+15</f>
        <v>45491</v>
      </c>
      <c r="P32" s="430">
        <f>O32+7</f>
        <v>45498</v>
      </c>
      <c r="Q32" s="430">
        <f>P32+12</f>
        <v>45510</v>
      </c>
      <c r="R32" s="431"/>
      <c r="S32" s="430">
        <f>Q32+8</f>
        <v>45518</v>
      </c>
      <c r="T32" s="430">
        <f>S32+10</f>
        <v>45528</v>
      </c>
      <c r="U32" s="430">
        <f>T32+3</f>
        <v>45531</v>
      </c>
      <c r="V32" s="430">
        <f>U32+5</f>
        <v>45536</v>
      </c>
      <c r="W32" s="427"/>
      <c r="X32" s="427"/>
      <c r="Y32" s="409"/>
      <c r="Z32" s="409"/>
      <c r="AA32" s="409"/>
      <c r="AB32" s="409"/>
      <c r="AC32" s="409"/>
      <c r="AD32" s="409"/>
      <c r="AE32" s="409"/>
    </row>
    <row r="33" spans="1:31" ht="15" thickBot="1" thickTop="1">
      <c r="A33" s="630"/>
      <c r="B33" s="629"/>
      <c r="C33" s="582"/>
      <c r="D33" s="583"/>
      <c r="E33" s="584"/>
      <c r="F33" s="584"/>
      <c r="G33" s="584"/>
      <c r="H33" s="417" t="s">
        <v>31</v>
      </c>
      <c r="I33" s="418"/>
      <c r="J33" s="418"/>
      <c r="K33" s="419"/>
      <c r="L33" s="418"/>
      <c r="M33" s="419"/>
      <c r="N33" s="418"/>
      <c r="O33" s="420"/>
      <c r="P33" s="419"/>
      <c r="Q33" s="420"/>
      <c r="R33" s="418"/>
      <c r="S33" s="418"/>
      <c r="T33" s="421"/>
      <c r="U33" s="421"/>
      <c r="V33" s="421"/>
      <c r="W33" s="421"/>
      <c r="X33" s="421"/>
      <c r="Y33" s="409"/>
      <c r="Z33" s="409"/>
      <c r="AA33" s="409"/>
      <c r="AB33" s="409"/>
      <c r="AC33" s="409"/>
      <c r="AD33" s="409"/>
      <c r="AE33" s="409"/>
    </row>
    <row r="34" spans="1:31" ht="15" thickBot="1" thickTop="1">
      <c r="A34" s="630"/>
      <c r="B34" s="629" t="s">
        <v>301</v>
      </c>
      <c r="C34" s="582"/>
      <c r="D34" s="583"/>
      <c r="E34" s="584"/>
      <c r="F34" s="584">
        <v>10</v>
      </c>
      <c r="G34" s="584"/>
      <c r="H34" s="580"/>
      <c r="I34" s="430"/>
      <c r="J34" s="427"/>
      <c r="K34" s="427"/>
      <c r="L34" s="427"/>
      <c r="M34" s="427"/>
      <c r="N34" s="427"/>
      <c r="O34" s="427"/>
      <c r="P34" s="427"/>
      <c r="Q34" s="427"/>
      <c r="R34" s="428"/>
      <c r="S34" s="427"/>
      <c r="T34" s="427"/>
      <c r="U34" s="427"/>
      <c r="V34" s="427"/>
      <c r="W34" s="427"/>
      <c r="X34" s="427"/>
      <c r="Y34" s="409"/>
      <c r="Z34" s="409"/>
      <c r="AA34" s="409"/>
      <c r="AB34" s="409"/>
      <c r="AC34" s="409"/>
      <c r="AD34" s="409"/>
      <c r="AE34" s="409"/>
    </row>
    <row r="35" spans="1:31" ht="21" customHeight="1" thickBot="1" thickTop="1">
      <c r="A35" s="630"/>
      <c r="B35" s="629"/>
      <c r="C35" s="582"/>
      <c r="D35" s="583"/>
      <c r="E35" s="584"/>
      <c r="F35" s="584"/>
      <c r="G35" s="584"/>
      <c r="H35" s="417" t="s">
        <v>31</v>
      </c>
      <c r="I35" s="418"/>
      <c r="J35" s="418"/>
      <c r="K35" s="419"/>
      <c r="L35" s="418"/>
      <c r="M35" s="419"/>
      <c r="N35" s="418"/>
      <c r="O35" s="420"/>
      <c r="P35" s="419"/>
      <c r="Q35" s="420"/>
      <c r="R35" s="418"/>
      <c r="S35" s="418"/>
      <c r="T35" s="421"/>
      <c r="U35" s="421"/>
      <c r="V35" s="421"/>
      <c r="W35" s="421"/>
      <c r="X35" s="421"/>
      <c r="Y35" s="409"/>
      <c r="Z35" s="409"/>
      <c r="AA35" s="409"/>
      <c r="AB35" s="409"/>
      <c r="AC35" s="409"/>
      <c r="AD35" s="409"/>
      <c r="AE35" s="409"/>
    </row>
    <row r="36" spans="1:31" ht="19.5" customHeight="1" thickBot="1" thickTop="1">
      <c r="A36" s="424"/>
      <c r="B36" s="433" t="s">
        <v>3</v>
      </c>
      <c r="C36" s="469"/>
      <c r="D36" s="425"/>
      <c r="E36" s="434"/>
      <c r="F36" s="434"/>
      <c r="G36" s="434"/>
      <c r="H36" s="434"/>
      <c r="I36" s="435"/>
      <c r="J36" s="435"/>
      <c r="K36" s="435"/>
      <c r="L36" s="435"/>
      <c r="M36" s="435"/>
      <c r="N36" s="435"/>
      <c r="O36" s="435"/>
      <c r="P36" s="434"/>
      <c r="Q36" s="434"/>
      <c r="R36" s="426"/>
      <c r="S36" s="435"/>
      <c r="T36" s="435"/>
      <c r="U36" s="436"/>
      <c r="V36" s="435"/>
      <c r="W36" s="435"/>
      <c r="X36" s="435"/>
      <c r="Y36" s="409"/>
      <c r="Z36" s="409"/>
      <c r="AA36" s="409"/>
      <c r="AB36" s="409"/>
      <c r="AC36" s="409"/>
      <c r="AD36" s="409"/>
      <c r="AE36" s="409"/>
    </row>
    <row r="37" spans="1:31" s="35" customFormat="1" ht="19.5" customHeight="1" thickTop="1">
      <c r="A37" s="491"/>
      <c r="B37" s="491"/>
      <c r="C37" s="492"/>
      <c r="D37" s="493"/>
      <c r="E37" s="494"/>
      <c r="F37" s="494"/>
      <c r="G37" s="494"/>
      <c r="H37" s="494"/>
      <c r="I37" s="495"/>
      <c r="J37" s="495"/>
      <c r="K37" s="495"/>
      <c r="L37" s="495"/>
      <c r="M37" s="495"/>
      <c r="N37" s="495"/>
      <c r="O37" s="495"/>
      <c r="P37" s="494"/>
      <c r="Q37" s="494"/>
      <c r="R37" s="496"/>
      <c r="S37" s="495"/>
      <c r="T37" s="495"/>
      <c r="U37" s="495"/>
      <c r="V37" s="495"/>
      <c r="W37" s="495"/>
      <c r="X37" s="495"/>
      <c r="Y37" s="413"/>
      <c r="Z37" s="413"/>
      <c r="AA37" s="413"/>
      <c r="AB37" s="413"/>
      <c r="AC37" s="413"/>
      <c r="AD37" s="413"/>
      <c r="AE37" s="413"/>
    </row>
    <row r="38" spans="1:31" s="35" customFormat="1" ht="19.5" customHeight="1" thickBot="1">
      <c r="A38" s="491"/>
      <c r="B38" s="491"/>
      <c r="C38" s="492"/>
      <c r="D38" s="493"/>
      <c r="E38" s="494"/>
      <c r="F38" s="494"/>
      <c r="G38" s="494"/>
      <c r="H38" s="494"/>
      <c r="I38" s="495"/>
      <c r="J38" s="495"/>
      <c r="K38" s="495"/>
      <c r="L38" s="495"/>
      <c r="M38" s="495"/>
      <c r="N38" s="495"/>
      <c r="O38" s="495"/>
      <c r="P38" s="494"/>
      <c r="Q38" s="494"/>
      <c r="R38" s="496"/>
      <c r="S38" s="495"/>
      <c r="T38" s="495"/>
      <c r="U38" s="495"/>
      <c r="V38" s="495"/>
      <c r="W38" s="495"/>
      <c r="X38" s="495"/>
      <c r="Y38" s="413"/>
      <c r="Z38" s="413"/>
      <c r="AA38" s="413"/>
      <c r="AB38" s="413"/>
      <c r="AC38" s="413"/>
      <c r="AD38" s="413"/>
      <c r="AE38" s="413"/>
    </row>
    <row r="39" spans="1:31" ht="15" thickBot="1">
      <c r="A39" s="455"/>
      <c r="B39" s="626" t="s">
        <v>152</v>
      </c>
      <c r="C39" s="627"/>
      <c r="D39" s="627"/>
      <c r="E39" s="627"/>
      <c r="F39" s="628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514"/>
      <c r="W39" s="515"/>
      <c r="X39" s="455"/>
      <c r="Y39" s="402"/>
      <c r="Z39" s="402"/>
      <c r="AA39" s="402"/>
      <c r="AB39" s="402"/>
      <c r="AC39" s="402"/>
      <c r="AD39" s="402"/>
      <c r="AE39" s="402"/>
    </row>
    <row r="40" spans="1:31" ht="15" thickBot="1">
      <c r="A40" s="455"/>
      <c r="B40" s="456"/>
      <c r="C40" s="457"/>
      <c r="D40" s="457"/>
      <c r="E40" s="457"/>
      <c r="F40" s="457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12"/>
      <c r="Z40" s="409"/>
      <c r="AA40" s="409"/>
      <c r="AB40" s="409"/>
      <c r="AC40" s="409"/>
      <c r="AD40" s="409"/>
      <c r="AE40" s="409"/>
    </row>
    <row r="41" spans="1:31" ht="19.5" customHeight="1" thickBot="1">
      <c r="A41" s="455"/>
      <c r="B41" s="596" t="s">
        <v>44</v>
      </c>
      <c r="C41" s="596"/>
      <c r="D41" s="597" t="s">
        <v>51</v>
      </c>
      <c r="E41" s="598"/>
      <c r="F41" s="598"/>
      <c r="G41" s="598"/>
      <c r="H41" s="599"/>
      <c r="I41" s="455"/>
      <c r="J41" s="610" t="s">
        <v>54</v>
      </c>
      <c r="K41" s="611"/>
      <c r="L41" s="612" t="s">
        <v>55</v>
      </c>
      <c r="M41" s="613"/>
      <c r="N41" s="614"/>
      <c r="O41" s="455"/>
      <c r="P41" s="615" t="s">
        <v>56</v>
      </c>
      <c r="Q41" s="616"/>
      <c r="R41" s="616"/>
      <c r="S41" s="616"/>
      <c r="T41" s="617"/>
      <c r="U41" s="455"/>
      <c r="V41" s="455"/>
      <c r="W41" s="455"/>
      <c r="X41" s="455"/>
      <c r="Y41" s="410"/>
      <c r="Z41" s="410"/>
      <c r="AA41" s="410"/>
      <c r="AB41" s="402"/>
      <c r="AC41" s="402"/>
      <c r="AD41" s="402"/>
      <c r="AE41" s="402"/>
    </row>
    <row r="42" spans="1:31" ht="17.25" customHeight="1" thickBot="1">
      <c r="A42" s="455"/>
      <c r="B42" s="596" t="s">
        <v>45</v>
      </c>
      <c r="C42" s="596"/>
      <c r="D42" s="458">
        <v>1</v>
      </c>
      <c r="E42" s="458" t="s">
        <v>166</v>
      </c>
      <c r="F42" s="618" t="s">
        <v>165</v>
      </c>
      <c r="G42" s="619"/>
      <c r="H42" s="620"/>
      <c r="I42" s="455"/>
      <c r="J42" s="588">
        <v>1</v>
      </c>
      <c r="K42" s="621"/>
      <c r="L42" s="622" t="s">
        <v>139</v>
      </c>
      <c r="M42" s="622"/>
      <c r="N42" s="623"/>
      <c r="O42" s="455"/>
      <c r="P42" s="459">
        <v>1</v>
      </c>
      <c r="Q42" s="459" t="s">
        <v>57</v>
      </c>
      <c r="R42" s="624" t="s">
        <v>151</v>
      </c>
      <c r="S42" s="624"/>
      <c r="T42" s="625"/>
      <c r="U42" s="455"/>
      <c r="V42" s="455"/>
      <c r="W42" s="455"/>
      <c r="X42" s="455"/>
      <c r="Y42" s="410"/>
      <c r="Z42" s="410"/>
      <c r="AA42" s="410"/>
      <c r="AB42" s="402"/>
      <c r="AC42" s="402"/>
      <c r="AD42" s="402"/>
      <c r="AE42" s="402"/>
    </row>
    <row r="43" spans="1:31" ht="15" thickBot="1">
      <c r="A43" s="455"/>
      <c r="B43" s="596" t="s">
        <v>46</v>
      </c>
      <c r="C43" s="596"/>
      <c r="D43" s="460">
        <v>2</v>
      </c>
      <c r="E43" s="460" t="s">
        <v>52</v>
      </c>
      <c r="F43" s="600" t="s">
        <v>53</v>
      </c>
      <c r="G43" s="601"/>
      <c r="H43" s="602"/>
      <c r="I43" s="455"/>
      <c r="J43" s="588">
        <v>2</v>
      </c>
      <c r="K43" s="589"/>
      <c r="L43" s="590" t="s">
        <v>140</v>
      </c>
      <c r="M43" s="591"/>
      <c r="N43" s="592"/>
      <c r="O43" s="455"/>
      <c r="P43" s="461">
        <v>2</v>
      </c>
      <c r="Q43" s="461" t="s">
        <v>58</v>
      </c>
      <c r="R43" s="603" t="s">
        <v>59</v>
      </c>
      <c r="S43" s="603"/>
      <c r="T43" s="604"/>
      <c r="U43" s="455"/>
      <c r="V43" s="455"/>
      <c r="W43" s="455"/>
      <c r="X43" s="455"/>
      <c r="Y43" s="410"/>
      <c r="Z43" s="410"/>
      <c r="AA43" s="410"/>
      <c r="AB43" s="402"/>
      <c r="AC43" s="402"/>
      <c r="AD43" s="402"/>
      <c r="AE43" s="402"/>
    </row>
    <row r="44" spans="1:31" ht="24.75" customHeight="1" thickBot="1">
      <c r="A44" s="455"/>
      <c r="B44" s="596" t="s">
        <v>47</v>
      </c>
      <c r="C44" s="596"/>
      <c r="D44" s="462">
        <v>3</v>
      </c>
      <c r="E44" s="463" t="s">
        <v>146</v>
      </c>
      <c r="F44" s="605" t="s">
        <v>148</v>
      </c>
      <c r="G44" s="606"/>
      <c r="H44" s="607"/>
      <c r="I44" s="455"/>
      <c r="J44" s="588">
        <v>3</v>
      </c>
      <c r="K44" s="589"/>
      <c r="L44" s="590" t="s">
        <v>141</v>
      </c>
      <c r="M44" s="591"/>
      <c r="N44" s="592"/>
      <c r="O44" s="455"/>
      <c r="P44" s="464">
        <v>3</v>
      </c>
      <c r="Q44" s="464" t="s">
        <v>60</v>
      </c>
      <c r="R44" s="608" t="s">
        <v>150</v>
      </c>
      <c r="S44" s="608"/>
      <c r="T44" s="609"/>
      <c r="U44" s="455"/>
      <c r="V44" s="455"/>
      <c r="W44" s="455"/>
      <c r="X44" s="455"/>
      <c r="Y44" s="410"/>
      <c r="Z44" s="410"/>
      <c r="AA44" s="410"/>
      <c r="AB44" s="402"/>
      <c r="AC44" s="402"/>
      <c r="AD44" s="402"/>
      <c r="AE44" s="402"/>
    </row>
    <row r="45" spans="1:31" ht="16.5" customHeight="1" thickBot="1">
      <c r="A45" s="455"/>
      <c r="B45" s="596" t="s">
        <v>48</v>
      </c>
      <c r="C45" s="596"/>
      <c r="D45" s="455"/>
      <c r="E45" s="455"/>
      <c r="F45" s="455"/>
      <c r="G45" s="455"/>
      <c r="H45" s="455"/>
      <c r="I45" s="455"/>
      <c r="J45" s="588">
        <v>4</v>
      </c>
      <c r="K45" s="589"/>
      <c r="L45" s="590" t="s">
        <v>142</v>
      </c>
      <c r="M45" s="591"/>
      <c r="N45" s="592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10"/>
      <c r="Z45" s="410"/>
      <c r="AA45" s="410"/>
      <c r="AB45" s="402"/>
      <c r="AC45" s="402"/>
      <c r="AD45" s="402"/>
      <c r="AE45" s="402"/>
    </row>
    <row r="46" spans="1:31" ht="15" thickBot="1">
      <c r="A46" s="455"/>
      <c r="B46" s="596" t="s">
        <v>153</v>
      </c>
      <c r="C46" s="596"/>
      <c r="D46" s="597" t="s">
        <v>51</v>
      </c>
      <c r="E46" s="598"/>
      <c r="F46" s="598"/>
      <c r="G46" s="598"/>
      <c r="H46" s="599"/>
      <c r="I46" s="455"/>
      <c r="J46" s="588">
        <v>5</v>
      </c>
      <c r="K46" s="589"/>
      <c r="L46" s="590" t="s">
        <v>143</v>
      </c>
      <c r="M46" s="591"/>
      <c r="N46" s="592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11"/>
      <c r="Z46" s="411"/>
      <c r="AA46" s="411"/>
      <c r="AB46" s="406"/>
      <c r="AC46" s="406"/>
      <c r="AD46" s="406"/>
      <c r="AE46" s="406"/>
    </row>
    <row r="47" spans="1:31" ht="15" thickBot="1">
      <c r="A47" s="455"/>
      <c r="B47" s="465" t="s">
        <v>50</v>
      </c>
      <c r="C47" s="465"/>
      <c r="D47" s="458">
        <v>1</v>
      </c>
      <c r="E47" s="458" t="s">
        <v>159</v>
      </c>
      <c r="F47" s="585" t="s">
        <v>160</v>
      </c>
      <c r="G47" s="586"/>
      <c r="H47" s="587"/>
      <c r="I47" s="455"/>
      <c r="J47" s="588">
        <v>6</v>
      </c>
      <c r="K47" s="589"/>
      <c r="L47" s="590" t="s">
        <v>144</v>
      </c>
      <c r="M47" s="591"/>
      <c r="N47" s="592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02"/>
      <c r="Z47" s="402"/>
      <c r="AA47" s="402"/>
      <c r="AB47" s="402"/>
      <c r="AC47" s="402"/>
      <c r="AD47" s="402"/>
      <c r="AE47" s="402"/>
    </row>
    <row r="48" spans="25:31" ht="14.25">
      <c r="Y48" s="402"/>
      <c r="Z48" s="402"/>
      <c r="AA48" s="402"/>
      <c r="AB48" s="402"/>
      <c r="AC48" s="402"/>
      <c r="AD48" s="402"/>
      <c r="AE48" s="402"/>
    </row>
    <row r="49" spans="1:31" ht="14.25">
      <c r="A49" s="414"/>
      <c r="B49" s="415"/>
      <c r="C49" s="415"/>
      <c r="D49" s="581"/>
      <c r="E49" s="581"/>
      <c r="F49" s="593"/>
      <c r="G49" s="593"/>
      <c r="H49" s="593"/>
      <c r="I49" s="414"/>
      <c r="J49" s="594"/>
      <c r="K49" s="594"/>
      <c r="L49" s="595"/>
      <c r="M49" s="595"/>
      <c r="N49" s="595"/>
      <c r="Y49" s="402"/>
      <c r="Z49" s="402"/>
      <c r="AA49" s="402"/>
      <c r="AB49" s="402"/>
      <c r="AC49" s="402"/>
      <c r="AD49" s="402"/>
      <c r="AE49" s="402"/>
    </row>
    <row r="50" spans="1:31" ht="24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Y50" s="402"/>
      <c r="Z50" s="402"/>
      <c r="AA50" s="402"/>
      <c r="AB50" s="402"/>
      <c r="AC50" s="402"/>
      <c r="AD50" s="402"/>
      <c r="AE50" s="402"/>
    </row>
    <row r="51" spans="25:31" ht="14.25">
      <c r="Y51" s="409"/>
      <c r="Z51" s="409"/>
      <c r="AA51" s="409"/>
      <c r="AB51" s="409"/>
      <c r="AC51" s="409"/>
      <c r="AD51" s="409"/>
      <c r="AE51" s="409"/>
    </row>
    <row r="52" spans="25:31" ht="14.25">
      <c r="Y52" s="409"/>
      <c r="Z52" s="409"/>
      <c r="AA52" s="409"/>
      <c r="AB52" s="409"/>
      <c r="AC52" s="409"/>
      <c r="AD52" s="409"/>
      <c r="AE52" s="409"/>
    </row>
    <row r="53" spans="25:31" ht="15" customHeight="1">
      <c r="Y53" s="409"/>
      <c r="Z53" s="409"/>
      <c r="AA53" s="409"/>
      <c r="AB53" s="409"/>
      <c r="AC53" s="409"/>
      <c r="AD53" s="409"/>
      <c r="AE53" s="409"/>
    </row>
    <row r="54" spans="25:31" ht="15" customHeight="1">
      <c r="Y54" s="409"/>
      <c r="Z54" s="409"/>
      <c r="AA54" s="409"/>
      <c r="AB54" s="409"/>
      <c r="AC54" s="409"/>
      <c r="AD54" s="409"/>
      <c r="AE54" s="409"/>
    </row>
    <row r="55" spans="25:31" ht="15" customHeight="1">
      <c r="Y55" s="409"/>
      <c r="Z55" s="409"/>
      <c r="AA55" s="409"/>
      <c r="AB55" s="409"/>
      <c r="AC55" s="409"/>
      <c r="AD55" s="409"/>
      <c r="AE55" s="409"/>
    </row>
    <row r="56" spans="25:31" ht="14.25" customHeight="1">
      <c r="Y56" s="409"/>
      <c r="Z56" s="409"/>
      <c r="AA56" s="409"/>
      <c r="AB56" s="409"/>
      <c r="AC56" s="409"/>
      <c r="AD56" s="409"/>
      <c r="AE56" s="409"/>
    </row>
    <row r="57" spans="25:31" ht="14.25" customHeight="1">
      <c r="Y57" s="409"/>
      <c r="Z57" s="409"/>
      <c r="AA57" s="409"/>
      <c r="AB57" s="409"/>
      <c r="AC57" s="409"/>
      <c r="AD57" s="409"/>
      <c r="AE57" s="409"/>
    </row>
    <row r="58" spans="25:31" ht="14.25" customHeight="1">
      <c r="Y58" s="409"/>
      <c r="Z58" s="409"/>
      <c r="AA58" s="409"/>
      <c r="AB58" s="409"/>
      <c r="AC58" s="409"/>
      <c r="AD58" s="409"/>
      <c r="AE58" s="409"/>
    </row>
    <row r="59" spans="25:31" ht="24" customHeight="1">
      <c r="Y59" s="409"/>
      <c r="Z59" s="409"/>
      <c r="AA59" s="409"/>
      <c r="AB59" s="409"/>
      <c r="AC59" s="409"/>
      <c r="AD59" s="409"/>
      <c r="AE59" s="409"/>
    </row>
    <row r="60" spans="25:31" ht="14.25">
      <c r="Y60" s="409"/>
      <c r="Z60" s="409"/>
      <c r="AA60" s="409"/>
      <c r="AB60" s="409"/>
      <c r="AC60" s="409"/>
      <c r="AD60" s="409"/>
      <c r="AE60" s="409"/>
    </row>
    <row r="61" spans="25:31" ht="14.25">
      <c r="Y61" s="402"/>
      <c r="Z61" s="402"/>
      <c r="AA61" s="402"/>
      <c r="AB61" s="402"/>
      <c r="AC61" s="402"/>
      <c r="AD61" s="402"/>
      <c r="AE61" s="402"/>
    </row>
    <row r="62" spans="25:31" ht="14.25">
      <c r="Y62" s="402"/>
      <c r="Z62" s="402"/>
      <c r="AA62" s="402"/>
      <c r="AB62" s="402"/>
      <c r="AC62" s="402"/>
      <c r="AD62" s="402"/>
      <c r="AE62" s="402"/>
    </row>
    <row r="63" spans="25:31" ht="14.25">
      <c r="Y63" s="402"/>
      <c r="Z63" s="402"/>
      <c r="AA63" s="402"/>
      <c r="AB63" s="402"/>
      <c r="AC63" s="402"/>
      <c r="AD63" s="402"/>
      <c r="AE63" s="402"/>
    </row>
    <row r="64" spans="25:31" ht="14.25">
      <c r="Y64" s="402"/>
      <c r="Z64" s="402"/>
      <c r="AA64" s="402"/>
      <c r="AB64" s="402"/>
      <c r="AC64" s="402"/>
      <c r="AD64" s="402"/>
      <c r="AE64" s="402"/>
    </row>
    <row r="65" spans="25:31" ht="14.25">
      <c r="Y65" s="402"/>
      <c r="Z65" s="402"/>
      <c r="AA65" s="402"/>
      <c r="AB65" s="402"/>
      <c r="AC65" s="402"/>
      <c r="AD65" s="402"/>
      <c r="AE65" s="402"/>
    </row>
    <row r="66" spans="25:31" ht="14.25">
      <c r="Y66" s="402"/>
      <c r="Z66" s="402"/>
      <c r="AA66" s="402"/>
      <c r="AB66" s="402"/>
      <c r="AC66" s="402"/>
      <c r="AD66" s="402"/>
      <c r="AE66" s="402"/>
    </row>
    <row r="67" spans="25:31" ht="14.25">
      <c r="Y67" s="402"/>
      <c r="Z67" s="402"/>
      <c r="AA67" s="402"/>
      <c r="AB67" s="402"/>
      <c r="AC67" s="402"/>
      <c r="AD67" s="402"/>
      <c r="AE67" s="402"/>
    </row>
    <row r="68" spans="25:31" ht="14.25">
      <c r="Y68" s="402"/>
      <c r="Z68" s="402"/>
      <c r="AA68" s="402"/>
      <c r="AB68" s="402"/>
      <c r="AC68" s="402"/>
      <c r="AD68" s="402"/>
      <c r="AE68" s="402"/>
    </row>
    <row r="69" spans="25:31" ht="14.25">
      <c r="Y69" s="402"/>
      <c r="Z69" s="402"/>
      <c r="AA69" s="402"/>
      <c r="AB69" s="402"/>
      <c r="AC69" s="402"/>
      <c r="AD69" s="402"/>
      <c r="AE69" s="402"/>
    </row>
    <row r="70" ht="24" customHeight="1"/>
  </sheetData>
  <sheetProtection/>
  <mergeCells count="126">
    <mergeCell ref="C4:I4"/>
    <mergeCell ref="C5:I5"/>
    <mergeCell ref="C6:I6"/>
    <mergeCell ref="C7:I7"/>
    <mergeCell ref="C8:I8"/>
    <mergeCell ref="J10:P10"/>
    <mergeCell ref="A13:G13"/>
    <mergeCell ref="H13:H15"/>
    <mergeCell ref="I13:L13"/>
    <mergeCell ref="M13:O13"/>
    <mergeCell ref="P13:V13"/>
    <mergeCell ref="W13:X13"/>
    <mergeCell ref="A14:A15"/>
    <mergeCell ref="B14:B15"/>
    <mergeCell ref="C14:C15"/>
    <mergeCell ref="D14:D15"/>
    <mergeCell ref="X14:X15"/>
    <mergeCell ref="E14:E15"/>
    <mergeCell ref="F14:F15"/>
    <mergeCell ref="G14:G15"/>
    <mergeCell ref="I14:I15"/>
    <mergeCell ref="R14:R15"/>
    <mergeCell ref="W14:W15"/>
    <mergeCell ref="F18:F19"/>
    <mergeCell ref="G18:G19"/>
    <mergeCell ref="A16:A17"/>
    <mergeCell ref="B16:B17"/>
    <mergeCell ref="C16:C17"/>
    <mergeCell ref="D16:D17"/>
    <mergeCell ref="E16:E17"/>
    <mergeCell ref="F16:F17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26:G27"/>
    <mergeCell ref="G24:G25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G30:G31"/>
    <mergeCell ref="A28:A29"/>
    <mergeCell ref="B28:B29"/>
    <mergeCell ref="C28:C29"/>
    <mergeCell ref="D28:D29"/>
    <mergeCell ref="E28:E29"/>
    <mergeCell ref="F28:F29"/>
    <mergeCell ref="F32:F33"/>
    <mergeCell ref="G32:G33"/>
    <mergeCell ref="A32:A35"/>
    <mergeCell ref="G28:G29"/>
    <mergeCell ref="A30:A31"/>
    <mergeCell ref="B30:B31"/>
    <mergeCell ref="C30:C31"/>
    <mergeCell ref="D30:D31"/>
    <mergeCell ref="E30:E31"/>
    <mergeCell ref="F30:F31"/>
    <mergeCell ref="E34:E35"/>
    <mergeCell ref="F34:F35"/>
    <mergeCell ref="G34:G35"/>
    <mergeCell ref="B39:F39"/>
    <mergeCell ref="B41:C41"/>
    <mergeCell ref="D41:H41"/>
    <mergeCell ref="B32:B33"/>
    <mergeCell ref="B34:B35"/>
    <mergeCell ref="C32:C33"/>
    <mergeCell ref="R44:T44"/>
    <mergeCell ref="J41:K41"/>
    <mergeCell ref="L41:N41"/>
    <mergeCell ref="P41:T41"/>
    <mergeCell ref="B42:C42"/>
    <mergeCell ref="F42:H42"/>
    <mergeCell ref="J42:K42"/>
    <mergeCell ref="L42:N42"/>
    <mergeCell ref="R42:T42"/>
    <mergeCell ref="L46:N46"/>
    <mergeCell ref="B43:C43"/>
    <mergeCell ref="F43:H43"/>
    <mergeCell ref="J43:K43"/>
    <mergeCell ref="L43:N43"/>
    <mergeCell ref="R43:T43"/>
    <mergeCell ref="B44:C44"/>
    <mergeCell ref="F44:H44"/>
    <mergeCell ref="J44:K44"/>
    <mergeCell ref="L44:N44"/>
    <mergeCell ref="L47:N47"/>
    <mergeCell ref="F49:H49"/>
    <mergeCell ref="J49:K49"/>
    <mergeCell ref="L49:N49"/>
    <mergeCell ref="B45:C45"/>
    <mergeCell ref="J45:K45"/>
    <mergeCell ref="L45:N45"/>
    <mergeCell ref="B46:C46"/>
    <mergeCell ref="D46:H46"/>
    <mergeCell ref="J46:K46"/>
    <mergeCell ref="C34:C35"/>
    <mergeCell ref="D32:D33"/>
    <mergeCell ref="D34:D35"/>
    <mergeCell ref="E32:E33"/>
    <mergeCell ref="F47:H47"/>
    <mergeCell ref="J47:K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1"/>
  <sheetViews>
    <sheetView zoomScale="80" zoomScaleNormal="80" workbookViewId="0" topLeftCell="A98">
      <selection activeCell="C65" sqref="C65:C71"/>
    </sheetView>
  </sheetViews>
  <sheetFormatPr defaultColWidth="11.421875" defaultRowHeight="15"/>
  <cols>
    <col min="1" max="1" width="5.00390625" style="0" customWidth="1"/>
    <col min="2" max="2" width="25.57421875" style="0" customWidth="1"/>
    <col min="3" max="3" width="18.421875" style="0" customWidth="1"/>
    <col min="4" max="4" width="8.421875" style="0" customWidth="1"/>
    <col min="5" max="5" width="6.8515625" style="0" customWidth="1"/>
    <col min="6" max="6" width="5.421875" style="0" customWidth="1"/>
    <col min="7" max="7" width="9.140625" style="0" customWidth="1"/>
    <col min="8" max="8" width="11.57421875" style="0" customWidth="1"/>
    <col min="9" max="9" width="11.421875" style="0" customWidth="1"/>
    <col min="10" max="10" width="11.00390625" style="0" customWidth="1"/>
    <col min="11" max="11" width="9.57421875" style="0" customWidth="1"/>
    <col min="12" max="12" width="10.140625" style="0" customWidth="1"/>
    <col min="13" max="13" width="11.00390625" style="0" customWidth="1"/>
    <col min="14" max="14" width="10.421875" style="0" customWidth="1"/>
    <col min="15" max="15" width="10.57421875" style="0" customWidth="1"/>
    <col min="16" max="16" width="9.8515625" style="0" customWidth="1"/>
    <col min="17" max="17" width="9.57421875" style="0" customWidth="1"/>
    <col min="18" max="18" width="16.421875" style="0" customWidth="1"/>
    <col min="19" max="19" width="10.140625" style="0" customWidth="1"/>
    <col min="20" max="21" width="9.57421875" style="0" customWidth="1"/>
    <col min="22" max="23" width="10.00390625" style="0" customWidth="1"/>
  </cols>
  <sheetData>
    <row r="1" spans="1:31" ht="14.25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12"/>
      <c r="Z1" s="409"/>
      <c r="AA1" s="409"/>
      <c r="AB1" s="409"/>
      <c r="AC1" s="409"/>
      <c r="AD1" s="409"/>
      <c r="AE1" s="409"/>
    </row>
    <row r="2" spans="1:31" ht="14.25">
      <c r="A2" s="455"/>
      <c r="B2" s="472" t="s">
        <v>4</v>
      </c>
      <c r="C2" s="471"/>
      <c r="D2" s="471"/>
      <c r="E2" s="471"/>
      <c r="F2" s="471"/>
      <c r="G2" s="471"/>
      <c r="H2" s="455"/>
      <c r="I2" s="455"/>
      <c r="J2" s="471"/>
      <c r="K2" s="472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03"/>
      <c r="Z2" s="403"/>
      <c r="AA2" s="403"/>
      <c r="AB2" s="402"/>
      <c r="AC2" s="402"/>
      <c r="AD2" s="402"/>
      <c r="AE2" s="402"/>
    </row>
    <row r="3" spans="1:31" ht="15" thickBot="1">
      <c r="A3" s="455"/>
      <c r="B3" s="470"/>
      <c r="C3" s="471"/>
      <c r="D3" s="471"/>
      <c r="E3" s="471"/>
      <c r="F3" s="471"/>
      <c r="G3" s="471"/>
      <c r="H3" s="455"/>
      <c r="I3" s="455"/>
      <c r="J3" s="471"/>
      <c r="K3" s="472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03"/>
      <c r="Z3" s="403"/>
      <c r="AA3" s="403"/>
      <c r="AB3" s="402"/>
      <c r="AC3" s="402"/>
      <c r="AD3" s="402"/>
      <c r="AE3" s="402"/>
    </row>
    <row r="4" spans="1:31" ht="18" customHeight="1" thickBot="1" thickTop="1">
      <c r="A4" s="455"/>
      <c r="B4" s="520" t="s">
        <v>38</v>
      </c>
      <c r="C4" s="646" t="s">
        <v>228</v>
      </c>
      <c r="D4" s="646"/>
      <c r="E4" s="646"/>
      <c r="F4" s="646"/>
      <c r="G4" s="646"/>
      <c r="H4" s="646"/>
      <c r="I4" s="647"/>
      <c r="J4" s="474"/>
      <c r="K4" s="455"/>
      <c r="L4" s="455"/>
      <c r="M4" s="455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10"/>
      <c r="Z4" s="410"/>
      <c r="AA4" s="410"/>
      <c r="AB4" s="402"/>
      <c r="AC4" s="402"/>
      <c r="AD4" s="402"/>
      <c r="AE4" s="402"/>
    </row>
    <row r="5" spans="1:31" ht="16.5" customHeight="1" thickBot="1" thickTop="1">
      <c r="A5" s="455"/>
      <c r="B5" s="521" t="s">
        <v>172</v>
      </c>
      <c r="C5" s="648">
        <v>2024</v>
      </c>
      <c r="D5" s="648"/>
      <c r="E5" s="648"/>
      <c r="F5" s="648"/>
      <c r="G5" s="648"/>
      <c r="H5" s="648"/>
      <c r="I5" s="649"/>
      <c r="J5" s="474"/>
      <c r="K5" s="455"/>
      <c r="L5" s="455"/>
      <c r="M5" s="455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10"/>
      <c r="Z5" s="410"/>
      <c r="AA5" s="410"/>
      <c r="AB5" s="402"/>
      <c r="AC5" s="402"/>
      <c r="AD5" s="402"/>
      <c r="AE5" s="402"/>
    </row>
    <row r="6" spans="1:31" ht="15" thickBot="1" thickTop="1">
      <c r="A6" s="455"/>
      <c r="B6" s="521" t="s">
        <v>173</v>
      </c>
      <c r="C6" s="648" t="s">
        <v>229</v>
      </c>
      <c r="D6" s="648"/>
      <c r="E6" s="648"/>
      <c r="F6" s="648"/>
      <c r="G6" s="648"/>
      <c r="H6" s="648"/>
      <c r="I6" s="649"/>
      <c r="J6" s="474"/>
      <c r="K6" s="455"/>
      <c r="L6" s="455"/>
      <c r="M6" s="455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10"/>
      <c r="Z6" s="410"/>
      <c r="AA6" s="410"/>
      <c r="AB6" s="402"/>
      <c r="AC6" s="402"/>
      <c r="AD6" s="402"/>
      <c r="AE6" s="402"/>
    </row>
    <row r="7" spans="1:31" ht="30.75" customHeight="1" thickBot="1" thickTop="1">
      <c r="A7" s="455"/>
      <c r="B7" s="521" t="s">
        <v>41</v>
      </c>
      <c r="C7" s="650" t="s">
        <v>230</v>
      </c>
      <c r="D7" s="651"/>
      <c r="E7" s="651"/>
      <c r="F7" s="651"/>
      <c r="G7" s="651"/>
      <c r="H7" s="651"/>
      <c r="I7" s="652"/>
      <c r="J7" s="474"/>
      <c r="K7" s="455"/>
      <c r="L7" s="455"/>
      <c r="M7" s="455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10"/>
      <c r="Z7" s="410"/>
      <c r="AA7" s="410"/>
      <c r="AB7" s="402"/>
      <c r="AC7" s="402"/>
      <c r="AD7" s="402"/>
      <c r="AE7" s="402"/>
    </row>
    <row r="8" spans="1:31" ht="16.5" customHeight="1" thickBot="1" thickTop="1">
      <c r="A8" s="455"/>
      <c r="B8" s="522" t="s">
        <v>174</v>
      </c>
      <c r="C8" s="653" t="s">
        <v>240</v>
      </c>
      <c r="D8" s="653"/>
      <c r="E8" s="653"/>
      <c r="F8" s="653"/>
      <c r="G8" s="653"/>
      <c r="H8" s="653"/>
      <c r="I8" s="654"/>
      <c r="J8" s="474"/>
      <c r="K8" s="455"/>
      <c r="L8" s="455"/>
      <c r="M8" s="455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10"/>
      <c r="Z8" s="410"/>
      <c r="AA8" s="410"/>
      <c r="AB8" s="402"/>
      <c r="AC8" s="402"/>
      <c r="AD8" s="402"/>
      <c r="AE8" s="402"/>
    </row>
    <row r="9" spans="1:31" ht="15" thickTop="1">
      <c r="A9" s="477"/>
      <c r="B9" s="478"/>
      <c r="C9" s="478"/>
      <c r="D9" s="478"/>
      <c r="E9" s="478"/>
      <c r="F9" s="478"/>
      <c r="G9" s="478"/>
      <c r="H9" s="478"/>
      <c r="I9" s="478"/>
      <c r="J9" s="479"/>
      <c r="K9" s="477"/>
      <c r="L9" s="477"/>
      <c r="M9" s="477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11"/>
      <c r="Z9" s="411"/>
      <c r="AA9" s="411"/>
      <c r="AB9" s="406"/>
      <c r="AC9" s="406"/>
      <c r="AD9" s="406"/>
      <c r="AE9" s="406"/>
    </row>
    <row r="10" spans="1:31" ht="14.25">
      <c r="A10" s="455"/>
      <c r="B10" s="455"/>
      <c r="C10" s="455"/>
      <c r="D10" s="455"/>
      <c r="E10" s="455"/>
      <c r="F10" s="455"/>
      <c r="G10" s="455"/>
      <c r="H10" s="455"/>
      <c r="I10" s="477"/>
      <c r="J10" s="655" t="s">
        <v>185</v>
      </c>
      <c r="K10" s="655"/>
      <c r="L10" s="655"/>
      <c r="M10" s="655"/>
      <c r="N10" s="655"/>
      <c r="O10" s="655"/>
      <c r="P10" s="655"/>
      <c r="Q10" s="477"/>
      <c r="R10" s="455"/>
      <c r="S10" s="455"/>
      <c r="T10" s="455"/>
      <c r="U10" s="455"/>
      <c r="V10" s="455"/>
      <c r="W10" s="455"/>
      <c r="X10" s="455"/>
      <c r="Y10" s="402"/>
      <c r="Z10" s="402"/>
      <c r="AA10" s="402"/>
      <c r="AB10" s="402"/>
      <c r="AC10" s="402"/>
      <c r="AD10" s="402"/>
      <c r="AE10" s="402"/>
    </row>
    <row r="11" spans="1:31" ht="14.25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74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02"/>
      <c r="Z11" s="402"/>
      <c r="AA11" s="402"/>
      <c r="AB11" s="402"/>
      <c r="AC11" s="402"/>
      <c r="AD11" s="402"/>
      <c r="AE11" s="402"/>
    </row>
    <row r="12" spans="1:31" ht="15" thickBot="1">
      <c r="A12" s="455"/>
      <c r="B12" s="48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02"/>
      <c r="Z12" s="402"/>
      <c r="AA12" s="402"/>
      <c r="AB12" s="402"/>
      <c r="AC12" s="402"/>
      <c r="AD12" s="402"/>
      <c r="AE12" s="402"/>
    </row>
    <row r="13" spans="1:31" ht="25.5" customHeight="1" thickBot="1" thickTop="1">
      <c r="A13" s="642" t="s">
        <v>29</v>
      </c>
      <c r="B13" s="642"/>
      <c r="C13" s="642"/>
      <c r="D13" s="642"/>
      <c r="E13" s="642"/>
      <c r="F13" s="642"/>
      <c r="G13" s="642"/>
      <c r="H13" s="643" t="s">
        <v>32</v>
      </c>
      <c r="I13" s="644" t="s">
        <v>34</v>
      </c>
      <c r="J13" s="644"/>
      <c r="K13" s="644"/>
      <c r="L13" s="644"/>
      <c r="M13" s="644" t="s">
        <v>224</v>
      </c>
      <c r="N13" s="644"/>
      <c r="O13" s="644"/>
      <c r="P13" s="644" t="s">
        <v>0</v>
      </c>
      <c r="Q13" s="644"/>
      <c r="R13" s="644"/>
      <c r="S13" s="644"/>
      <c r="T13" s="644"/>
      <c r="U13" s="644"/>
      <c r="V13" s="644"/>
      <c r="W13" s="642" t="s">
        <v>80</v>
      </c>
      <c r="X13" s="642"/>
      <c r="Y13" s="402"/>
      <c r="Z13" s="402"/>
      <c r="AA13" s="402"/>
      <c r="AB13" s="402"/>
      <c r="AC13" s="402"/>
      <c r="AD13" s="402"/>
      <c r="AE13" s="402"/>
    </row>
    <row r="14" spans="1:31" ht="66" thickBot="1" thickTop="1">
      <c r="A14" s="645" t="s">
        <v>27</v>
      </c>
      <c r="B14" s="641" t="s">
        <v>28</v>
      </c>
      <c r="C14" s="641" t="s">
        <v>62</v>
      </c>
      <c r="D14" s="641" t="s">
        <v>13</v>
      </c>
      <c r="E14" s="641" t="s">
        <v>56</v>
      </c>
      <c r="F14" s="641" t="s">
        <v>15</v>
      </c>
      <c r="G14" s="641" t="s">
        <v>37</v>
      </c>
      <c r="H14" s="643"/>
      <c r="I14" s="640" t="s">
        <v>17</v>
      </c>
      <c r="J14" s="486" t="s">
        <v>36</v>
      </c>
      <c r="K14" s="486" t="s">
        <v>18</v>
      </c>
      <c r="L14" s="486" t="s">
        <v>25</v>
      </c>
      <c r="M14" s="486" t="s">
        <v>87</v>
      </c>
      <c r="N14" s="486" t="s">
        <v>86</v>
      </c>
      <c r="O14" s="486" t="s">
        <v>177</v>
      </c>
      <c r="P14" s="486" t="s">
        <v>125</v>
      </c>
      <c r="Q14" s="486" t="s">
        <v>127</v>
      </c>
      <c r="R14" s="640" t="s">
        <v>61</v>
      </c>
      <c r="S14" s="486" t="s">
        <v>69</v>
      </c>
      <c r="T14" s="486" t="s">
        <v>10</v>
      </c>
      <c r="U14" s="486" t="s">
        <v>83</v>
      </c>
      <c r="V14" s="486" t="s">
        <v>109</v>
      </c>
      <c r="W14" s="640" t="s">
        <v>12</v>
      </c>
      <c r="X14" s="640" t="s">
        <v>63</v>
      </c>
      <c r="Y14" s="409"/>
      <c r="Z14" s="409"/>
      <c r="AA14" s="409"/>
      <c r="AB14" s="409"/>
      <c r="AC14" s="409"/>
      <c r="AD14" s="409"/>
      <c r="AE14" s="409"/>
    </row>
    <row r="15" spans="1:31" ht="15" thickBot="1" thickTop="1">
      <c r="A15" s="645"/>
      <c r="B15" s="641"/>
      <c r="C15" s="641"/>
      <c r="D15" s="641"/>
      <c r="E15" s="641"/>
      <c r="F15" s="641"/>
      <c r="G15" s="641"/>
      <c r="H15" s="643"/>
      <c r="I15" s="640"/>
      <c r="J15" s="488" t="s">
        <v>220</v>
      </c>
      <c r="K15" s="489" t="s">
        <v>68</v>
      </c>
      <c r="L15" s="488" t="s">
        <v>66</v>
      </c>
      <c r="M15" s="489" t="s">
        <v>67</v>
      </c>
      <c r="N15" s="488" t="s">
        <v>220</v>
      </c>
      <c r="O15" s="523" t="s">
        <v>67</v>
      </c>
      <c r="P15" s="489" t="s">
        <v>70</v>
      </c>
      <c r="Q15" s="524" t="s">
        <v>220</v>
      </c>
      <c r="R15" s="640"/>
      <c r="S15" s="488" t="s">
        <v>70</v>
      </c>
      <c r="T15" s="525" t="s">
        <v>108</v>
      </c>
      <c r="U15" s="525" t="s">
        <v>68</v>
      </c>
      <c r="V15" s="525" t="s">
        <v>107</v>
      </c>
      <c r="W15" s="640"/>
      <c r="X15" s="640"/>
      <c r="Y15" s="409"/>
      <c r="Z15" s="409"/>
      <c r="AA15" s="409"/>
      <c r="AB15" s="409"/>
      <c r="AC15" s="409"/>
      <c r="AD15" s="409"/>
      <c r="AE15" s="409"/>
    </row>
    <row r="16" spans="1:31" ht="15" thickBot="1" thickTop="1">
      <c r="A16" s="631">
        <v>1</v>
      </c>
      <c r="B16" s="664" t="s">
        <v>256</v>
      </c>
      <c r="C16" s="582"/>
      <c r="D16" s="583" t="s">
        <v>226</v>
      </c>
      <c r="E16" s="584" t="s">
        <v>227</v>
      </c>
      <c r="F16" s="584">
        <v>1</v>
      </c>
      <c r="G16" s="584" t="s">
        <v>167</v>
      </c>
      <c r="H16" s="467" t="s">
        <v>30</v>
      </c>
      <c r="I16" s="427">
        <v>45355</v>
      </c>
      <c r="J16" s="427">
        <f>I16+12+K61</f>
        <v>45367</v>
      </c>
      <c r="K16" s="427">
        <f>J16+5</f>
        <v>45372</v>
      </c>
      <c r="L16" s="427">
        <f>K16+30</f>
        <v>45402</v>
      </c>
      <c r="M16" s="427">
        <f>L16+21</f>
        <v>45423</v>
      </c>
      <c r="N16" s="427">
        <f>M16+16</f>
        <v>45439</v>
      </c>
      <c r="O16" s="427">
        <f>N16+21</f>
        <v>45460</v>
      </c>
      <c r="P16" s="427">
        <f>O16+11</f>
        <v>45471</v>
      </c>
      <c r="Q16" s="427">
        <f>P16+16</f>
        <v>45487</v>
      </c>
      <c r="R16" s="428"/>
      <c r="S16" s="427">
        <f>Q16+11</f>
        <v>45498</v>
      </c>
      <c r="T16" s="427">
        <f>S16+14</f>
        <v>45512</v>
      </c>
      <c r="U16" s="427">
        <f>T16+3</f>
        <v>45515</v>
      </c>
      <c r="V16" s="427">
        <f>U16+5</f>
        <v>45520</v>
      </c>
      <c r="W16" s="427"/>
      <c r="X16" s="427"/>
      <c r="Y16" s="409"/>
      <c r="Z16" s="409"/>
      <c r="AA16" s="409"/>
      <c r="AB16" s="409"/>
      <c r="AC16" s="409"/>
      <c r="AD16" s="409"/>
      <c r="AE16" s="409"/>
    </row>
    <row r="17" spans="1:31" ht="21" customHeight="1" thickBot="1" thickTop="1">
      <c r="A17" s="631"/>
      <c r="B17" s="664"/>
      <c r="C17" s="582"/>
      <c r="D17" s="583"/>
      <c r="E17" s="584"/>
      <c r="F17" s="584"/>
      <c r="G17" s="584"/>
      <c r="H17" s="417" t="s">
        <v>31</v>
      </c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1"/>
      <c r="Y17" s="409"/>
      <c r="Z17" s="409"/>
      <c r="AA17" s="409"/>
      <c r="AB17" s="409"/>
      <c r="AC17" s="409"/>
      <c r="AD17" s="409"/>
      <c r="AE17" s="409"/>
    </row>
    <row r="18" spans="1:31" ht="18" customHeight="1" thickBot="1" thickTop="1">
      <c r="A18" s="631">
        <v>2</v>
      </c>
      <c r="B18" s="664" t="s">
        <v>271</v>
      </c>
      <c r="C18" s="582"/>
      <c r="D18" s="583" t="s">
        <v>226</v>
      </c>
      <c r="E18" s="584" t="s">
        <v>227</v>
      </c>
      <c r="F18" s="584">
        <v>2</v>
      </c>
      <c r="G18" s="584" t="s">
        <v>167</v>
      </c>
      <c r="H18" s="467" t="s">
        <v>30</v>
      </c>
      <c r="I18" s="430">
        <v>45363</v>
      </c>
      <c r="J18" s="430">
        <v>45380</v>
      </c>
      <c r="K18" s="427">
        <v>45383</v>
      </c>
      <c r="L18" s="427">
        <v>45413</v>
      </c>
      <c r="M18" s="427">
        <v>45427</v>
      </c>
      <c r="N18" s="427">
        <v>45439</v>
      </c>
      <c r="O18" s="427">
        <v>45454</v>
      </c>
      <c r="P18" s="427">
        <v>45461</v>
      </c>
      <c r="Q18" s="427">
        <v>45474</v>
      </c>
      <c r="R18" s="428"/>
      <c r="S18" s="427">
        <v>45481</v>
      </c>
      <c r="T18" s="427">
        <v>45488</v>
      </c>
      <c r="U18" s="427">
        <v>45491</v>
      </c>
      <c r="V18" s="427">
        <v>45496</v>
      </c>
      <c r="W18" s="427"/>
      <c r="X18" s="427"/>
      <c r="Y18" s="409"/>
      <c r="Z18" s="409"/>
      <c r="AA18" s="409"/>
      <c r="AB18" s="409"/>
      <c r="AC18" s="409"/>
      <c r="AD18" s="409"/>
      <c r="AE18" s="409"/>
    </row>
    <row r="19" spans="1:31" ht="16.5" customHeight="1" thickBot="1" thickTop="1">
      <c r="A19" s="631"/>
      <c r="B19" s="664"/>
      <c r="C19" s="582"/>
      <c r="D19" s="583"/>
      <c r="E19" s="584"/>
      <c r="F19" s="584"/>
      <c r="G19" s="584"/>
      <c r="H19" s="417" t="s">
        <v>31</v>
      </c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1"/>
      <c r="Y19" s="409"/>
      <c r="Z19" s="409"/>
      <c r="AA19" s="409"/>
      <c r="AB19" s="409"/>
      <c r="AC19" s="409"/>
      <c r="AD19" s="409"/>
      <c r="AE19" s="409"/>
    </row>
    <row r="20" spans="1:31" ht="16.5" customHeight="1" thickBot="1" thickTop="1">
      <c r="A20" s="631">
        <v>3</v>
      </c>
      <c r="B20" s="664" t="s">
        <v>257</v>
      </c>
      <c r="C20" s="582"/>
      <c r="D20" s="583" t="s">
        <v>226</v>
      </c>
      <c r="E20" s="584" t="s">
        <v>227</v>
      </c>
      <c r="F20" s="584">
        <v>3</v>
      </c>
      <c r="G20" s="584" t="s">
        <v>167</v>
      </c>
      <c r="H20" s="467" t="s">
        <v>30</v>
      </c>
      <c r="I20" s="427">
        <v>45373</v>
      </c>
      <c r="J20" s="427">
        <f>I20+12+K66</f>
        <v>45385</v>
      </c>
      <c r="K20" s="427">
        <f>J20+5</f>
        <v>45390</v>
      </c>
      <c r="L20" s="427">
        <f>K20+30</f>
        <v>45420</v>
      </c>
      <c r="M20" s="427">
        <f>L20+21</f>
        <v>45441</v>
      </c>
      <c r="N20" s="427">
        <f>M20+16</f>
        <v>45457</v>
      </c>
      <c r="O20" s="427">
        <f>N20+21</f>
        <v>45478</v>
      </c>
      <c r="P20" s="427">
        <f>O20+11</f>
        <v>45489</v>
      </c>
      <c r="Q20" s="427">
        <f>P20+16</f>
        <v>45505</v>
      </c>
      <c r="R20" s="428"/>
      <c r="S20" s="427">
        <f>Q20+11</f>
        <v>45516</v>
      </c>
      <c r="T20" s="427">
        <f>S20+14</f>
        <v>45530</v>
      </c>
      <c r="U20" s="427">
        <f>T20+3</f>
        <v>45533</v>
      </c>
      <c r="V20" s="427">
        <f>U20+5</f>
        <v>45538</v>
      </c>
      <c r="W20" s="427"/>
      <c r="X20" s="427"/>
      <c r="Y20" s="409"/>
      <c r="Z20" s="409"/>
      <c r="AA20" s="409"/>
      <c r="AB20" s="409"/>
      <c r="AC20" s="409"/>
      <c r="AD20" s="409"/>
      <c r="AE20" s="409"/>
    </row>
    <row r="21" spans="1:31" ht="16.5" customHeight="1" thickBot="1" thickTop="1">
      <c r="A21" s="631"/>
      <c r="B21" s="664"/>
      <c r="C21" s="582"/>
      <c r="D21" s="583"/>
      <c r="E21" s="584"/>
      <c r="F21" s="584"/>
      <c r="G21" s="584"/>
      <c r="H21" s="417" t="s">
        <v>31</v>
      </c>
      <c r="I21" s="418"/>
      <c r="J21" s="418"/>
      <c r="K21" s="419"/>
      <c r="L21" s="418"/>
      <c r="M21" s="419"/>
      <c r="N21" s="418"/>
      <c r="O21" s="420"/>
      <c r="P21" s="419"/>
      <c r="Q21" s="420"/>
      <c r="R21" s="418"/>
      <c r="S21" s="418"/>
      <c r="T21" s="421"/>
      <c r="U21" s="421"/>
      <c r="V21" s="421"/>
      <c r="W21" s="421"/>
      <c r="X21" s="421"/>
      <c r="Y21" s="409"/>
      <c r="Z21" s="409"/>
      <c r="AA21" s="409"/>
      <c r="AB21" s="409"/>
      <c r="AC21" s="409"/>
      <c r="AD21" s="409"/>
      <c r="AE21" s="409"/>
    </row>
    <row r="22" spans="1:31" ht="18" customHeight="1" thickBot="1" thickTop="1">
      <c r="A22" s="631">
        <v>4</v>
      </c>
      <c r="B22" s="656" t="s">
        <v>272</v>
      </c>
      <c r="C22" s="582"/>
      <c r="D22" s="583" t="s">
        <v>226</v>
      </c>
      <c r="E22" s="584" t="s">
        <v>227</v>
      </c>
      <c r="F22" s="584">
        <v>4</v>
      </c>
      <c r="G22" s="584" t="s">
        <v>167</v>
      </c>
      <c r="H22" s="467" t="s">
        <v>30</v>
      </c>
      <c r="I22" s="427">
        <v>45007</v>
      </c>
      <c r="J22" s="427">
        <f>I22+16</f>
        <v>45023</v>
      </c>
      <c r="K22" s="427">
        <f>J22+5</f>
        <v>45028</v>
      </c>
      <c r="L22" s="427">
        <f>K22+30</f>
        <v>45058</v>
      </c>
      <c r="M22" s="427">
        <f>L22+21</f>
        <v>45079</v>
      </c>
      <c r="N22" s="427">
        <f>M22+16</f>
        <v>45095</v>
      </c>
      <c r="O22" s="427">
        <f>N22+21</f>
        <v>45116</v>
      </c>
      <c r="P22" s="427">
        <f>O22+11</f>
        <v>45127</v>
      </c>
      <c r="Q22" s="427">
        <f>P22+16</f>
        <v>45143</v>
      </c>
      <c r="R22" s="428"/>
      <c r="S22" s="427">
        <f>Q22+11</f>
        <v>45154</v>
      </c>
      <c r="T22" s="427">
        <f>S22+14</f>
        <v>45168</v>
      </c>
      <c r="U22" s="427">
        <f>T22+3</f>
        <v>45171</v>
      </c>
      <c r="V22" s="427">
        <f>U22+5</f>
        <v>45176</v>
      </c>
      <c r="W22" s="427"/>
      <c r="X22" s="427"/>
      <c r="Y22" s="409"/>
      <c r="Z22" s="409"/>
      <c r="AA22" s="409"/>
      <c r="AB22" s="409"/>
      <c r="AC22" s="409"/>
      <c r="AD22" s="409"/>
      <c r="AE22" s="409"/>
    </row>
    <row r="23" spans="1:31" ht="14.25" customHeight="1" thickBot="1" thickTop="1">
      <c r="A23" s="631"/>
      <c r="B23" s="656"/>
      <c r="C23" s="663"/>
      <c r="D23" s="583"/>
      <c r="E23" s="584"/>
      <c r="F23" s="584"/>
      <c r="G23" s="584"/>
      <c r="H23" s="417" t="s">
        <v>31</v>
      </c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1"/>
      <c r="Y23" s="409"/>
      <c r="Z23" s="409"/>
      <c r="AA23" s="409"/>
      <c r="AB23" s="409"/>
      <c r="AC23" s="409"/>
      <c r="AD23" s="409"/>
      <c r="AE23" s="409"/>
    </row>
    <row r="24" spans="1:31" ht="14.25" customHeight="1" thickBot="1" thickTop="1">
      <c r="A24" s="635">
        <v>5</v>
      </c>
      <c r="B24" s="656" t="s">
        <v>273</v>
      </c>
      <c r="C24" s="636"/>
      <c r="D24" s="583" t="s">
        <v>226</v>
      </c>
      <c r="E24" s="584" t="s">
        <v>227</v>
      </c>
      <c r="F24" s="584">
        <v>5</v>
      </c>
      <c r="G24" s="584" t="s">
        <v>167</v>
      </c>
      <c r="H24" s="422" t="s">
        <v>30</v>
      </c>
      <c r="I24" s="430">
        <v>45376</v>
      </c>
      <c r="J24" s="430">
        <f>I24+14</f>
        <v>45390</v>
      </c>
      <c r="K24" s="430">
        <f>J24+3</f>
        <v>45393</v>
      </c>
      <c r="L24" s="430">
        <f>J24+30</f>
        <v>45420</v>
      </c>
      <c r="M24" s="430">
        <f>L24+15</f>
        <v>45435</v>
      </c>
      <c r="N24" s="430">
        <f>M24+12</f>
        <v>45447</v>
      </c>
      <c r="O24" s="430">
        <f>N24+15</f>
        <v>45462</v>
      </c>
      <c r="P24" s="430">
        <f>O24+7</f>
        <v>45469</v>
      </c>
      <c r="Q24" s="430">
        <f>P24+12</f>
        <v>45481</v>
      </c>
      <c r="R24" s="431"/>
      <c r="S24" s="430">
        <f>Q24+8</f>
        <v>45489</v>
      </c>
      <c r="T24" s="430">
        <f>S24+10</f>
        <v>45499</v>
      </c>
      <c r="U24" s="430">
        <f>T24+3</f>
        <v>45502</v>
      </c>
      <c r="V24" s="430">
        <f>U24+5</f>
        <v>45507</v>
      </c>
      <c r="W24" s="430"/>
      <c r="X24" s="430"/>
      <c r="Y24" s="409"/>
      <c r="Z24" s="409"/>
      <c r="AA24" s="409"/>
      <c r="AB24" s="409"/>
      <c r="AC24" s="409"/>
      <c r="AD24" s="409"/>
      <c r="AE24" s="409"/>
    </row>
    <row r="25" spans="1:31" ht="12.75" customHeight="1" thickBot="1" thickTop="1">
      <c r="A25" s="635">
        <v>10</v>
      </c>
      <c r="B25" s="656"/>
      <c r="C25" s="636"/>
      <c r="D25" s="583"/>
      <c r="E25" s="584"/>
      <c r="F25" s="584"/>
      <c r="G25" s="584"/>
      <c r="H25" s="423" t="s">
        <v>30</v>
      </c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09"/>
      <c r="Z25" s="409"/>
      <c r="AA25" s="409"/>
      <c r="AB25" s="409"/>
      <c r="AC25" s="409"/>
      <c r="AD25" s="409"/>
      <c r="AE25" s="409"/>
    </row>
    <row r="26" spans="1:31" ht="14.25" customHeight="1" thickBot="1" thickTop="1">
      <c r="A26" s="631">
        <v>6</v>
      </c>
      <c r="B26" s="656" t="s">
        <v>274</v>
      </c>
      <c r="C26" s="582"/>
      <c r="D26" s="583" t="s">
        <v>226</v>
      </c>
      <c r="E26" s="584" t="s">
        <v>227</v>
      </c>
      <c r="F26" s="584">
        <v>6</v>
      </c>
      <c r="G26" s="584" t="s">
        <v>167</v>
      </c>
      <c r="H26" s="467" t="s">
        <v>30</v>
      </c>
      <c r="I26" s="427">
        <v>45378</v>
      </c>
      <c r="J26" s="427">
        <f>I26+12</f>
        <v>45390</v>
      </c>
      <c r="K26" s="427">
        <f>J26+3</f>
        <v>45393</v>
      </c>
      <c r="L26" s="427">
        <f>K26+30</f>
        <v>45423</v>
      </c>
      <c r="M26" s="427">
        <f>L26+17</f>
        <v>45440</v>
      </c>
      <c r="N26" s="427">
        <f>M26+15</f>
        <v>45455</v>
      </c>
      <c r="O26" s="427">
        <f>N26+15</f>
        <v>45470</v>
      </c>
      <c r="P26" s="427">
        <f>O26+7</f>
        <v>45477</v>
      </c>
      <c r="Q26" s="427">
        <f>P26+12</f>
        <v>45489</v>
      </c>
      <c r="R26" s="428"/>
      <c r="S26" s="427">
        <f>Q26+7</f>
        <v>45496</v>
      </c>
      <c r="T26" s="427">
        <f>S26+10</f>
        <v>45506</v>
      </c>
      <c r="U26" s="427">
        <f>T26+3</f>
        <v>45509</v>
      </c>
      <c r="V26" s="427">
        <f>U26+3</f>
        <v>45512</v>
      </c>
      <c r="W26" s="427"/>
      <c r="X26" s="427"/>
      <c r="Y26" s="409"/>
      <c r="Z26" s="409"/>
      <c r="AA26" s="409"/>
      <c r="AB26" s="409"/>
      <c r="AC26" s="409"/>
      <c r="AD26" s="409"/>
      <c r="AE26" s="409"/>
    </row>
    <row r="27" spans="1:31" ht="9.75" customHeight="1" thickBot="1" thickTop="1">
      <c r="A27" s="631"/>
      <c r="B27" s="656"/>
      <c r="C27" s="582"/>
      <c r="D27" s="583"/>
      <c r="E27" s="584"/>
      <c r="F27" s="584"/>
      <c r="G27" s="584"/>
      <c r="H27" s="417" t="s">
        <v>31</v>
      </c>
      <c r="I27" s="418"/>
      <c r="J27" s="418"/>
      <c r="K27" s="419"/>
      <c r="L27" s="418"/>
      <c r="M27" s="419"/>
      <c r="N27" s="418"/>
      <c r="O27" s="420"/>
      <c r="P27" s="419"/>
      <c r="Q27" s="420"/>
      <c r="R27" s="418"/>
      <c r="S27" s="418"/>
      <c r="T27" s="421"/>
      <c r="U27" s="421"/>
      <c r="V27" s="421"/>
      <c r="W27" s="421"/>
      <c r="X27" s="421"/>
      <c r="Y27" s="409"/>
      <c r="Z27" s="409"/>
      <c r="AA27" s="409"/>
      <c r="AB27" s="409"/>
      <c r="AC27" s="409"/>
      <c r="AD27" s="409"/>
      <c r="AE27" s="409"/>
    </row>
    <row r="28" spans="1:31" ht="15" customHeight="1" thickBot="1" thickTop="1">
      <c r="A28" s="631">
        <v>7</v>
      </c>
      <c r="B28" s="656" t="s">
        <v>275</v>
      </c>
      <c r="C28" s="632"/>
      <c r="D28" s="662" t="s">
        <v>226</v>
      </c>
      <c r="E28" s="661" t="s">
        <v>227</v>
      </c>
      <c r="F28" s="661">
        <v>7</v>
      </c>
      <c r="G28" s="661" t="s">
        <v>167</v>
      </c>
      <c r="H28" s="546" t="s">
        <v>30</v>
      </c>
      <c r="I28" s="547">
        <v>45379</v>
      </c>
      <c r="J28" s="547">
        <f>I28+16</f>
        <v>45395</v>
      </c>
      <c r="K28" s="547">
        <f>J28+5</f>
        <v>45400</v>
      </c>
      <c r="L28" s="547">
        <f>K28+30</f>
        <v>45430</v>
      </c>
      <c r="M28" s="547">
        <f>L28+21</f>
        <v>45451</v>
      </c>
      <c r="N28" s="547">
        <f>M28+16</f>
        <v>45467</v>
      </c>
      <c r="O28" s="547">
        <f>N28+21</f>
        <v>45488</v>
      </c>
      <c r="P28" s="547">
        <f>O28+11</f>
        <v>45499</v>
      </c>
      <c r="Q28" s="547">
        <f>P28+16</f>
        <v>45515</v>
      </c>
      <c r="R28" s="428"/>
      <c r="S28" s="547">
        <f>Q28+11</f>
        <v>45526</v>
      </c>
      <c r="T28" s="547">
        <f>S28+14</f>
        <v>45540</v>
      </c>
      <c r="U28" s="547">
        <f>T28+3</f>
        <v>45543</v>
      </c>
      <c r="V28" s="547">
        <f>U28+5</f>
        <v>45548</v>
      </c>
      <c r="W28" s="547"/>
      <c r="X28" s="547"/>
      <c r="Y28" s="409"/>
      <c r="Z28" s="409"/>
      <c r="AA28" s="409"/>
      <c r="AB28" s="409"/>
      <c r="AC28" s="409"/>
      <c r="AD28" s="409"/>
      <c r="AE28" s="409"/>
    </row>
    <row r="29" spans="1:31" ht="18" customHeight="1" thickBot="1" thickTop="1">
      <c r="A29" s="631"/>
      <c r="B29" s="656"/>
      <c r="C29" s="632"/>
      <c r="D29" s="662"/>
      <c r="E29" s="661"/>
      <c r="F29" s="661"/>
      <c r="G29" s="661"/>
      <c r="H29" s="548" t="s">
        <v>31</v>
      </c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421"/>
      <c r="Y29" s="409"/>
      <c r="Z29" s="409"/>
      <c r="AA29" s="409"/>
      <c r="AB29" s="409"/>
      <c r="AC29" s="409"/>
      <c r="AD29" s="409"/>
      <c r="AE29" s="409"/>
    </row>
    <row r="30" spans="1:31" ht="15" thickBot="1" thickTop="1">
      <c r="A30" s="630">
        <v>8</v>
      </c>
      <c r="B30" s="656" t="s">
        <v>279</v>
      </c>
      <c r="C30" s="582"/>
      <c r="D30" s="583" t="s">
        <v>226</v>
      </c>
      <c r="E30" s="584" t="s">
        <v>227</v>
      </c>
      <c r="F30" s="584">
        <v>8</v>
      </c>
      <c r="G30" s="584" t="s">
        <v>167</v>
      </c>
      <c r="H30" s="467" t="s">
        <v>30</v>
      </c>
      <c r="I30" s="430">
        <v>45392</v>
      </c>
      <c r="J30" s="427">
        <f>I30+12</f>
        <v>45404</v>
      </c>
      <c r="K30" s="427">
        <f>J30+3</f>
        <v>45407</v>
      </c>
      <c r="L30" s="427">
        <f>K30+30</f>
        <v>45437</v>
      </c>
      <c r="M30" s="427">
        <f>L30+16</f>
        <v>45453</v>
      </c>
      <c r="N30" s="427">
        <f>M30+15</f>
        <v>45468</v>
      </c>
      <c r="O30" s="427">
        <f>N30+15</f>
        <v>45483</v>
      </c>
      <c r="P30" s="427">
        <f>O30+7</f>
        <v>45490</v>
      </c>
      <c r="Q30" s="427">
        <f>P30+12</f>
        <v>45502</v>
      </c>
      <c r="R30" s="428"/>
      <c r="S30" s="427">
        <f>Q30+7</f>
        <v>45509</v>
      </c>
      <c r="T30" s="427">
        <f>S30+10</f>
        <v>45519</v>
      </c>
      <c r="U30" s="427">
        <f>T30+4</f>
        <v>45523</v>
      </c>
      <c r="V30" s="427">
        <f>U30+8</f>
        <v>45531</v>
      </c>
      <c r="W30" s="427"/>
      <c r="X30" s="427"/>
      <c r="Y30" s="409"/>
      <c r="Z30" s="409"/>
      <c r="AA30" s="409"/>
      <c r="AB30" s="409"/>
      <c r="AC30" s="409"/>
      <c r="AD30" s="409"/>
      <c r="AE30" s="409"/>
    </row>
    <row r="31" spans="1:31" ht="21" customHeight="1" thickBot="1" thickTop="1">
      <c r="A31" s="630"/>
      <c r="B31" s="656"/>
      <c r="C31" s="582"/>
      <c r="D31" s="583"/>
      <c r="E31" s="584"/>
      <c r="F31" s="584"/>
      <c r="G31" s="584"/>
      <c r="H31" s="417" t="s">
        <v>31</v>
      </c>
      <c r="I31" s="418"/>
      <c r="J31" s="418"/>
      <c r="K31" s="419"/>
      <c r="L31" s="418"/>
      <c r="M31" s="419"/>
      <c r="N31" s="418"/>
      <c r="O31" s="420"/>
      <c r="P31" s="419"/>
      <c r="Q31" s="420"/>
      <c r="R31" s="418"/>
      <c r="S31" s="418"/>
      <c r="T31" s="421"/>
      <c r="U31" s="421"/>
      <c r="V31" s="421"/>
      <c r="W31" s="421"/>
      <c r="X31" s="421"/>
      <c r="Y31" s="409"/>
      <c r="Z31" s="409"/>
      <c r="AA31" s="409"/>
      <c r="AB31" s="409"/>
      <c r="AC31" s="409"/>
      <c r="AD31" s="409"/>
      <c r="AE31" s="409"/>
    </row>
    <row r="32" spans="1:31" ht="17.25" customHeight="1" thickBot="1" thickTop="1">
      <c r="A32" s="630">
        <v>9</v>
      </c>
      <c r="B32" s="656" t="s">
        <v>259</v>
      </c>
      <c r="C32" s="582"/>
      <c r="D32" s="583" t="s">
        <v>226</v>
      </c>
      <c r="E32" s="584" t="s">
        <v>227</v>
      </c>
      <c r="F32" s="584">
        <v>9</v>
      </c>
      <c r="G32" s="584" t="s">
        <v>167</v>
      </c>
      <c r="H32" s="467" t="s">
        <v>30</v>
      </c>
      <c r="I32" s="427">
        <v>45387</v>
      </c>
      <c r="J32" s="427">
        <f>I32+16</f>
        <v>45403</v>
      </c>
      <c r="K32" s="427">
        <f>J32+5</f>
        <v>45408</v>
      </c>
      <c r="L32" s="427">
        <f>K32+30</f>
        <v>45438</v>
      </c>
      <c r="M32" s="427">
        <f>L32+21</f>
        <v>45459</v>
      </c>
      <c r="N32" s="427">
        <f>M32+16</f>
        <v>45475</v>
      </c>
      <c r="O32" s="427">
        <f>N32+21</f>
        <v>45496</v>
      </c>
      <c r="P32" s="427">
        <f>O32+11</f>
        <v>45507</v>
      </c>
      <c r="Q32" s="427">
        <f>P32+16</f>
        <v>45523</v>
      </c>
      <c r="R32" s="428"/>
      <c r="S32" s="427">
        <f>Q32+11</f>
        <v>45534</v>
      </c>
      <c r="T32" s="427">
        <f>S32+14</f>
        <v>45548</v>
      </c>
      <c r="U32" s="427">
        <f>T32+3</f>
        <v>45551</v>
      </c>
      <c r="V32" s="427">
        <f>U32+5</f>
        <v>45556</v>
      </c>
      <c r="W32" s="427"/>
      <c r="X32" s="427"/>
      <c r="Y32" s="409"/>
      <c r="Z32" s="409"/>
      <c r="AA32" s="409"/>
      <c r="AB32" s="409"/>
      <c r="AC32" s="409"/>
      <c r="AD32" s="409"/>
      <c r="AE32" s="409"/>
    </row>
    <row r="33" spans="1:31" ht="16.5" customHeight="1" thickBot="1" thickTop="1">
      <c r="A33" s="630"/>
      <c r="B33" s="656"/>
      <c r="C33" s="582"/>
      <c r="D33" s="583"/>
      <c r="E33" s="584"/>
      <c r="F33" s="584"/>
      <c r="G33" s="584"/>
      <c r="H33" s="417" t="s">
        <v>31</v>
      </c>
      <c r="I33" s="418"/>
      <c r="J33" s="418"/>
      <c r="K33" s="419"/>
      <c r="L33" s="418"/>
      <c r="M33" s="419"/>
      <c r="N33" s="418"/>
      <c r="O33" s="420"/>
      <c r="P33" s="419"/>
      <c r="Q33" s="420"/>
      <c r="R33" s="418"/>
      <c r="S33" s="418"/>
      <c r="T33" s="421"/>
      <c r="U33" s="421"/>
      <c r="V33" s="421"/>
      <c r="W33" s="421"/>
      <c r="X33" s="421"/>
      <c r="Y33" s="409"/>
      <c r="Z33" s="409"/>
      <c r="AA33" s="409"/>
      <c r="AB33" s="409"/>
      <c r="AC33" s="409"/>
      <c r="AD33" s="409"/>
      <c r="AE33" s="409"/>
    </row>
    <row r="34" spans="1:31" ht="16.5" customHeight="1" thickBot="1" thickTop="1">
      <c r="A34" s="657">
        <v>10</v>
      </c>
      <c r="B34" s="658" t="s">
        <v>280</v>
      </c>
      <c r="C34" s="582"/>
      <c r="D34" s="659" t="s">
        <v>226</v>
      </c>
      <c r="E34" s="660" t="s">
        <v>227</v>
      </c>
      <c r="F34" s="660">
        <v>10</v>
      </c>
      <c r="G34" s="660" t="s">
        <v>167</v>
      </c>
      <c r="H34" s="422" t="s">
        <v>30</v>
      </c>
      <c r="I34" s="430">
        <v>45390</v>
      </c>
      <c r="J34" s="430">
        <f>I34+16</f>
        <v>45406</v>
      </c>
      <c r="K34" s="430">
        <f>J34+5</f>
        <v>45411</v>
      </c>
      <c r="L34" s="430">
        <f>K34+30</f>
        <v>45441</v>
      </c>
      <c r="M34" s="430">
        <f>L34+21</f>
        <v>45462</v>
      </c>
      <c r="N34" s="430">
        <f>M34+16</f>
        <v>45478</v>
      </c>
      <c r="O34" s="430">
        <f>N34+21</f>
        <v>45499</v>
      </c>
      <c r="P34" s="430">
        <f>O34+11</f>
        <v>45510</v>
      </c>
      <c r="Q34" s="430">
        <f>P34+16</f>
        <v>45526</v>
      </c>
      <c r="R34" s="560"/>
      <c r="S34" s="430">
        <f>Q34+11</f>
        <v>45537</v>
      </c>
      <c r="T34" s="430">
        <f>S34+14</f>
        <v>45551</v>
      </c>
      <c r="U34" s="430">
        <f>T34+3</f>
        <v>45554</v>
      </c>
      <c r="V34" s="430">
        <f>U34+5</f>
        <v>45559</v>
      </c>
      <c r="W34" s="430"/>
      <c r="X34" s="430"/>
      <c r="Y34" s="409"/>
      <c r="Z34" s="409"/>
      <c r="AA34" s="409"/>
      <c r="AB34" s="409"/>
      <c r="AC34" s="409"/>
      <c r="AD34" s="409"/>
      <c r="AE34" s="409"/>
    </row>
    <row r="35" spans="1:31" ht="16.5" customHeight="1" thickBot="1" thickTop="1">
      <c r="A35" s="657"/>
      <c r="B35" s="658"/>
      <c r="C35" s="582"/>
      <c r="D35" s="659"/>
      <c r="E35" s="660"/>
      <c r="F35" s="660"/>
      <c r="G35" s="660"/>
      <c r="H35" s="417" t="s">
        <v>31</v>
      </c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09"/>
      <c r="Z35" s="409"/>
      <c r="AA35" s="409"/>
      <c r="AB35" s="409"/>
      <c r="AC35" s="409"/>
      <c r="AD35" s="409"/>
      <c r="AE35" s="409"/>
    </row>
    <row r="36" spans="1:31" ht="15" thickBot="1" thickTop="1">
      <c r="A36" s="630">
        <v>11</v>
      </c>
      <c r="B36" s="656" t="s">
        <v>281</v>
      </c>
      <c r="C36" s="582"/>
      <c r="D36" s="583" t="s">
        <v>226</v>
      </c>
      <c r="E36" s="584" t="s">
        <v>227</v>
      </c>
      <c r="F36" s="584">
        <v>11</v>
      </c>
      <c r="G36" s="584" t="s">
        <v>167</v>
      </c>
      <c r="H36" s="467" t="s">
        <v>30</v>
      </c>
      <c r="I36" s="427">
        <v>45390</v>
      </c>
      <c r="J36" s="427">
        <f>I36+16</f>
        <v>45406</v>
      </c>
      <c r="K36" s="427">
        <f>J36+5</f>
        <v>45411</v>
      </c>
      <c r="L36" s="427">
        <f>K36+30</f>
        <v>45441</v>
      </c>
      <c r="M36" s="427">
        <f>L36+21</f>
        <v>45462</v>
      </c>
      <c r="N36" s="427">
        <f>M36+16</f>
        <v>45478</v>
      </c>
      <c r="O36" s="427">
        <f>N36+21</f>
        <v>45499</v>
      </c>
      <c r="P36" s="427">
        <f>O36+11</f>
        <v>45510</v>
      </c>
      <c r="Q36" s="427">
        <f>P36+16</f>
        <v>45526</v>
      </c>
      <c r="R36" s="428"/>
      <c r="S36" s="427">
        <f>Q36+11</f>
        <v>45537</v>
      </c>
      <c r="T36" s="427">
        <f>S36+14</f>
        <v>45551</v>
      </c>
      <c r="U36" s="427">
        <f>T36+3</f>
        <v>45554</v>
      </c>
      <c r="V36" s="427">
        <f>U36+5</f>
        <v>45559</v>
      </c>
      <c r="W36" s="427"/>
      <c r="X36" s="427"/>
      <c r="Y36" s="409"/>
      <c r="Z36" s="409"/>
      <c r="AA36" s="409"/>
      <c r="AB36" s="409"/>
      <c r="AC36" s="409"/>
      <c r="AD36" s="409"/>
      <c r="AE36" s="409"/>
    </row>
    <row r="37" spans="1:31" ht="21" customHeight="1" thickBot="1" thickTop="1">
      <c r="A37" s="630"/>
      <c r="B37" s="656"/>
      <c r="C37" s="582"/>
      <c r="D37" s="583"/>
      <c r="E37" s="584"/>
      <c r="F37" s="584"/>
      <c r="G37" s="584"/>
      <c r="H37" s="417" t="s">
        <v>31</v>
      </c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1"/>
      <c r="Y37" s="409"/>
      <c r="Z37" s="409"/>
      <c r="AA37" s="409"/>
      <c r="AB37" s="409"/>
      <c r="AC37" s="409"/>
      <c r="AD37" s="409"/>
      <c r="AE37" s="409"/>
    </row>
    <row r="38" spans="1:31" ht="18" customHeight="1" thickBot="1" thickTop="1">
      <c r="A38" s="630">
        <v>12</v>
      </c>
      <c r="B38" s="656" t="s">
        <v>282</v>
      </c>
      <c r="C38" s="582"/>
      <c r="D38" s="583" t="s">
        <v>226</v>
      </c>
      <c r="E38" s="584" t="s">
        <v>227</v>
      </c>
      <c r="F38" s="584">
        <v>12</v>
      </c>
      <c r="G38" s="584" t="s">
        <v>167</v>
      </c>
      <c r="H38" s="467" t="s">
        <v>30</v>
      </c>
      <c r="I38" s="427">
        <v>45390</v>
      </c>
      <c r="J38" s="427">
        <f>I38+16</f>
        <v>45406</v>
      </c>
      <c r="K38" s="427">
        <f>J38+5</f>
        <v>45411</v>
      </c>
      <c r="L38" s="427">
        <f>K38+30</f>
        <v>45441</v>
      </c>
      <c r="M38" s="427">
        <f>L38+21</f>
        <v>45462</v>
      </c>
      <c r="N38" s="427">
        <f>M38+16</f>
        <v>45478</v>
      </c>
      <c r="O38" s="427">
        <f>N38+21</f>
        <v>45499</v>
      </c>
      <c r="P38" s="427">
        <f>O38+11</f>
        <v>45510</v>
      </c>
      <c r="Q38" s="427">
        <f>P38+16</f>
        <v>45526</v>
      </c>
      <c r="R38" s="428"/>
      <c r="S38" s="427">
        <f>Q38+11</f>
        <v>45537</v>
      </c>
      <c r="T38" s="427">
        <f>S38+14</f>
        <v>45551</v>
      </c>
      <c r="U38" s="427">
        <f>T38+3</f>
        <v>45554</v>
      </c>
      <c r="V38" s="427">
        <f>U38+5</f>
        <v>45559</v>
      </c>
      <c r="W38" s="427"/>
      <c r="X38" s="427"/>
      <c r="Y38" s="409"/>
      <c r="Z38" s="409"/>
      <c r="AA38" s="409"/>
      <c r="AB38" s="409"/>
      <c r="AC38" s="409"/>
      <c r="AD38" s="409"/>
      <c r="AE38" s="409"/>
    </row>
    <row r="39" spans="1:31" ht="16.5" customHeight="1" thickBot="1" thickTop="1">
      <c r="A39" s="630"/>
      <c r="B39" s="656"/>
      <c r="C39" s="582"/>
      <c r="D39" s="583"/>
      <c r="E39" s="584"/>
      <c r="F39" s="584"/>
      <c r="G39" s="584"/>
      <c r="H39" s="417" t="s">
        <v>31</v>
      </c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09"/>
      <c r="Z39" s="409"/>
      <c r="AA39" s="409"/>
      <c r="AB39" s="409"/>
      <c r="AC39" s="409"/>
      <c r="AD39" s="409"/>
      <c r="AE39" s="409"/>
    </row>
    <row r="40" spans="1:31" ht="15" thickBot="1" thickTop="1">
      <c r="A40" s="630">
        <v>13</v>
      </c>
      <c r="B40" s="656" t="s">
        <v>283</v>
      </c>
      <c r="C40" s="582"/>
      <c r="D40" s="583"/>
      <c r="E40" s="584" t="s">
        <v>227</v>
      </c>
      <c r="F40" s="584">
        <v>13</v>
      </c>
      <c r="G40" s="584" t="s">
        <v>167</v>
      </c>
      <c r="H40" s="573" t="s">
        <v>30</v>
      </c>
      <c r="I40" s="427">
        <v>45391</v>
      </c>
      <c r="J40" s="427">
        <f>I40+16</f>
        <v>45407</v>
      </c>
      <c r="K40" s="427">
        <f>J40+5</f>
        <v>45412</v>
      </c>
      <c r="L40" s="427">
        <f>K40+30</f>
        <v>45442</v>
      </c>
      <c r="M40" s="427">
        <f>L40+21</f>
        <v>45463</v>
      </c>
      <c r="N40" s="427">
        <f>M40+16</f>
        <v>45479</v>
      </c>
      <c r="O40" s="427">
        <f>N40+21</f>
        <v>45500</v>
      </c>
      <c r="P40" s="427">
        <f>O40+11</f>
        <v>45511</v>
      </c>
      <c r="Q40" s="427">
        <f>P40+16</f>
        <v>45527</v>
      </c>
      <c r="R40" s="428"/>
      <c r="S40" s="427">
        <f>Q40+11</f>
        <v>45538</v>
      </c>
      <c r="T40" s="427">
        <f>S40+14</f>
        <v>45552</v>
      </c>
      <c r="U40" s="427">
        <f>T40+3</f>
        <v>45555</v>
      </c>
      <c r="V40" s="427">
        <f>U40+5</f>
        <v>45560</v>
      </c>
      <c r="W40" s="427"/>
      <c r="X40" s="427"/>
      <c r="Y40" s="409"/>
      <c r="Z40" s="409"/>
      <c r="AA40" s="409"/>
      <c r="AB40" s="409"/>
      <c r="AC40" s="409"/>
      <c r="AD40" s="409"/>
      <c r="AE40" s="409"/>
    </row>
    <row r="41" spans="1:31" ht="21" customHeight="1" thickBot="1" thickTop="1">
      <c r="A41" s="630"/>
      <c r="B41" s="656"/>
      <c r="C41" s="582"/>
      <c r="D41" s="583"/>
      <c r="E41" s="584"/>
      <c r="F41" s="584"/>
      <c r="G41" s="584"/>
      <c r="H41" s="417" t="s">
        <v>31</v>
      </c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09"/>
      <c r="Z41" s="409"/>
      <c r="AA41" s="409"/>
      <c r="AB41" s="409"/>
      <c r="AC41" s="409"/>
      <c r="AD41" s="409"/>
      <c r="AE41" s="409"/>
    </row>
    <row r="42" spans="1:31" ht="17.25" customHeight="1" thickBot="1" thickTop="1">
      <c r="A42" s="630">
        <v>14</v>
      </c>
      <c r="B42" s="656" t="s">
        <v>284</v>
      </c>
      <c r="C42" s="582"/>
      <c r="D42" s="583"/>
      <c r="E42" s="584" t="s">
        <v>227</v>
      </c>
      <c r="F42" s="584">
        <v>14</v>
      </c>
      <c r="G42" s="584" t="s">
        <v>167</v>
      </c>
      <c r="H42" s="573" t="s">
        <v>30</v>
      </c>
      <c r="I42" s="427">
        <v>45393</v>
      </c>
      <c r="J42" s="427">
        <f>I42+16</f>
        <v>45409</v>
      </c>
      <c r="K42" s="427">
        <f>J42+5</f>
        <v>45414</v>
      </c>
      <c r="L42" s="427">
        <f>K42+30</f>
        <v>45444</v>
      </c>
      <c r="M42" s="427">
        <f>L42+21</f>
        <v>45465</v>
      </c>
      <c r="N42" s="427">
        <f>M42+16</f>
        <v>45481</v>
      </c>
      <c r="O42" s="427">
        <f>N42+21</f>
        <v>45502</v>
      </c>
      <c r="P42" s="427">
        <f>O42+11</f>
        <v>45513</v>
      </c>
      <c r="Q42" s="427">
        <f>P42+16</f>
        <v>45529</v>
      </c>
      <c r="R42" s="428"/>
      <c r="S42" s="427">
        <f>Q42+11</f>
        <v>45540</v>
      </c>
      <c r="T42" s="427">
        <f>S42+14</f>
        <v>45554</v>
      </c>
      <c r="U42" s="427">
        <f>T42+3</f>
        <v>45557</v>
      </c>
      <c r="V42" s="427">
        <f>U42+5</f>
        <v>45562</v>
      </c>
      <c r="W42" s="427"/>
      <c r="X42" s="427"/>
      <c r="Y42" s="409"/>
      <c r="Z42" s="409"/>
      <c r="AA42" s="409"/>
      <c r="AB42" s="409"/>
      <c r="AC42" s="409"/>
      <c r="AD42" s="409"/>
      <c r="AE42" s="409"/>
    </row>
    <row r="43" spans="1:31" ht="21" customHeight="1" thickBot="1" thickTop="1">
      <c r="A43" s="630"/>
      <c r="B43" s="656"/>
      <c r="C43" s="582"/>
      <c r="D43" s="583"/>
      <c r="E43" s="584"/>
      <c r="F43" s="584"/>
      <c r="G43" s="584"/>
      <c r="H43" s="417" t="s">
        <v>31</v>
      </c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09"/>
      <c r="Z43" s="409"/>
      <c r="AA43" s="409"/>
      <c r="AB43" s="409"/>
      <c r="AC43" s="409"/>
      <c r="AD43" s="409"/>
      <c r="AE43" s="409"/>
    </row>
    <row r="44" spans="1:31" s="550" customFormat="1" ht="15.75" customHeight="1" thickBot="1" thickTop="1">
      <c r="A44" s="630">
        <v>15</v>
      </c>
      <c r="B44" s="656" t="s">
        <v>225</v>
      </c>
      <c r="C44" s="582"/>
      <c r="D44" s="583"/>
      <c r="E44" s="584" t="s">
        <v>227</v>
      </c>
      <c r="F44" s="584">
        <v>15</v>
      </c>
      <c r="G44" s="584" t="s">
        <v>167</v>
      </c>
      <c r="H44" s="573" t="s">
        <v>30</v>
      </c>
      <c r="I44" s="427">
        <v>45393</v>
      </c>
      <c r="J44" s="427">
        <f>I44+16</f>
        <v>45409</v>
      </c>
      <c r="K44" s="427">
        <f>J44+5</f>
        <v>45414</v>
      </c>
      <c r="L44" s="427">
        <f>K44+30</f>
        <v>45444</v>
      </c>
      <c r="M44" s="427">
        <f>L44+21</f>
        <v>45465</v>
      </c>
      <c r="N44" s="427">
        <f>M44+16</f>
        <v>45481</v>
      </c>
      <c r="O44" s="427">
        <f>N44+21</f>
        <v>45502</v>
      </c>
      <c r="P44" s="427">
        <f>O44+11</f>
        <v>45513</v>
      </c>
      <c r="Q44" s="427">
        <f>P44+16</f>
        <v>45529</v>
      </c>
      <c r="R44" s="428"/>
      <c r="S44" s="427">
        <f>Q44+11</f>
        <v>45540</v>
      </c>
      <c r="T44" s="427">
        <f>S44+14</f>
        <v>45554</v>
      </c>
      <c r="U44" s="427">
        <f>T44+3</f>
        <v>45557</v>
      </c>
      <c r="V44" s="427">
        <f>U44+5</f>
        <v>45562</v>
      </c>
      <c r="W44" s="427"/>
      <c r="X44" s="427"/>
      <c r="Y44" s="561"/>
      <c r="Z44" s="553"/>
      <c r="AA44" s="553"/>
      <c r="AB44" s="553"/>
      <c r="AC44" s="553"/>
      <c r="AD44" s="553"/>
      <c r="AE44" s="553"/>
    </row>
    <row r="45" spans="1:31" s="550" customFormat="1" ht="16.5" customHeight="1" thickBot="1" thickTop="1">
      <c r="A45" s="630"/>
      <c r="B45" s="656"/>
      <c r="C45" s="582"/>
      <c r="D45" s="583"/>
      <c r="E45" s="584"/>
      <c r="F45" s="584"/>
      <c r="G45" s="584"/>
      <c r="H45" s="417" t="s">
        <v>31</v>
      </c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553"/>
      <c r="Z45" s="553"/>
      <c r="AA45" s="553"/>
      <c r="AB45" s="553"/>
      <c r="AC45" s="553"/>
      <c r="AD45" s="553"/>
      <c r="AE45" s="553"/>
    </row>
    <row r="46" spans="1:31" ht="12.75" customHeight="1" thickBot="1" thickTop="1">
      <c r="A46" s="630">
        <v>16</v>
      </c>
      <c r="B46" s="664" t="s">
        <v>288</v>
      </c>
      <c r="C46" s="582"/>
      <c r="D46" s="583"/>
      <c r="E46" s="584" t="s">
        <v>227</v>
      </c>
      <c r="F46" s="584">
        <v>16</v>
      </c>
      <c r="G46" s="584" t="s">
        <v>167</v>
      </c>
      <c r="H46" s="573" t="s">
        <v>30</v>
      </c>
      <c r="I46" s="427">
        <v>45398</v>
      </c>
      <c r="J46" s="427">
        <f>I46+16</f>
        <v>45414</v>
      </c>
      <c r="K46" s="427">
        <f>J46+5</f>
        <v>45419</v>
      </c>
      <c r="L46" s="427">
        <f>K46+30</f>
        <v>45449</v>
      </c>
      <c r="M46" s="427">
        <f>L46+21</f>
        <v>45470</v>
      </c>
      <c r="N46" s="427">
        <f>M46+16</f>
        <v>45486</v>
      </c>
      <c r="O46" s="427">
        <f>N46+21</f>
        <v>45507</v>
      </c>
      <c r="P46" s="427">
        <f>O46+11</f>
        <v>45518</v>
      </c>
      <c r="Q46" s="427">
        <f>P46+16</f>
        <v>45534</v>
      </c>
      <c r="R46" s="428"/>
      <c r="S46" s="427">
        <f>Q46+11</f>
        <v>45545</v>
      </c>
      <c r="T46" s="427">
        <f>S46+14</f>
        <v>45559</v>
      </c>
      <c r="U46" s="427">
        <f>T46+3</f>
        <v>45562</v>
      </c>
      <c r="V46" s="427">
        <f>U46+5</f>
        <v>45567</v>
      </c>
      <c r="W46" s="427"/>
      <c r="X46" s="427"/>
      <c r="Y46" s="409"/>
      <c r="Z46" s="409"/>
      <c r="AA46" s="409"/>
      <c r="AB46" s="409"/>
      <c r="AC46" s="409"/>
      <c r="AD46" s="409"/>
      <c r="AE46" s="409"/>
    </row>
    <row r="47" spans="1:31" ht="16.5" customHeight="1" thickBot="1" thickTop="1">
      <c r="A47" s="630"/>
      <c r="B47" s="664"/>
      <c r="C47" s="582"/>
      <c r="D47" s="583"/>
      <c r="E47" s="584"/>
      <c r="F47" s="584"/>
      <c r="G47" s="584"/>
      <c r="H47" s="417" t="s">
        <v>31</v>
      </c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1"/>
      <c r="Y47" s="409"/>
      <c r="Z47" s="409"/>
      <c r="AA47" s="409"/>
      <c r="AB47" s="409"/>
      <c r="AC47" s="409"/>
      <c r="AD47" s="409"/>
      <c r="AE47" s="409"/>
    </row>
    <row r="48" spans="1:31" ht="12.75" customHeight="1" thickBot="1" thickTop="1">
      <c r="A48" s="424"/>
      <c r="B48" s="433" t="s">
        <v>3</v>
      </c>
      <c r="C48" s="469">
        <f>SUM(C16:C47)</f>
        <v>0</v>
      </c>
      <c r="D48" s="425"/>
      <c r="E48" s="434"/>
      <c r="F48" s="434"/>
      <c r="G48" s="434"/>
      <c r="H48" s="434"/>
      <c r="I48" s="435"/>
      <c r="J48" s="435"/>
      <c r="K48" s="435"/>
      <c r="L48" s="435"/>
      <c r="M48" s="435"/>
      <c r="N48" s="435"/>
      <c r="O48" s="435"/>
      <c r="P48" s="434"/>
      <c r="Q48" s="434"/>
      <c r="R48" s="426"/>
      <c r="S48" s="435"/>
      <c r="T48" s="435"/>
      <c r="U48" s="436"/>
      <c r="V48" s="435"/>
      <c r="W48" s="435"/>
      <c r="X48" s="435"/>
      <c r="Y48" s="409"/>
      <c r="Z48" s="409"/>
      <c r="AA48" s="409"/>
      <c r="AB48" s="409"/>
      <c r="AC48" s="409"/>
      <c r="AD48" s="409"/>
      <c r="AE48" s="409"/>
    </row>
    <row r="49" spans="1:31" ht="18" customHeight="1" thickTop="1">
      <c r="A49" s="491"/>
      <c r="B49" s="491"/>
      <c r="C49" s="492"/>
      <c r="D49" s="493"/>
      <c r="E49" s="494"/>
      <c r="F49" s="494"/>
      <c r="G49" s="494"/>
      <c r="H49" s="494"/>
      <c r="I49" s="495"/>
      <c r="J49" s="495"/>
      <c r="K49" s="495"/>
      <c r="L49" s="495"/>
      <c r="M49" s="495"/>
      <c r="N49" s="495"/>
      <c r="O49" s="495"/>
      <c r="P49" s="494"/>
      <c r="Q49" s="494"/>
      <c r="R49" s="496"/>
      <c r="S49" s="495"/>
      <c r="T49" s="495"/>
      <c r="U49" s="495"/>
      <c r="V49" s="495"/>
      <c r="W49" s="495"/>
      <c r="X49" s="495"/>
      <c r="Y49" s="409"/>
      <c r="Z49" s="409"/>
      <c r="AA49" s="409"/>
      <c r="AB49" s="409"/>
      <c r="AC49" s="409"/>
      <c r="AD49" s="409"/>
      <c r="AE49" s="409"/>
    </row>
    <row r="50" spans="1:31" ht="15" customHeight="1">
      <c r="A50" s="491"/>
      <c r="B50" s="491"/>
      <c r="C50" s="492"/>
      <c r="D50" s="493"/>
      <c r="E50" s="494"/>
      <c r="F50" s="494"/>
      <c r="G50" s="494"/>
      <c r="H50" s="494"/>
      <c r="I50" s="495"/>
      <c r="J50" s="495"/>
      <c r="K50" s="495"/>
      <c r="L50" s="495"/>
      <c r="M50" s="495"/>
      <c r="N50" s="495"/>
      <c r="O50" s="495"/>
      <c r="P50" s="494"/>
      <c r="Q50" s="494"/>
      <c r="R50" s="496"/>
      <c r="S50" s="495"/>
      <c r="T50" s="495"/>
      <c r="U50" s="495"/>
      <c r="V50" s="495"/>
      <c r="W50" s="495"/>
      <c r="X50" s="495"/>
      <c r="Y50" s="409"/>
      <c r="Z50" s="409"/>
      <c r="AA50" s="409"/>
      <c r="AB50" s="409"/>
      <c r="AC50" s="409"/>
      <c r="AD50" s="409"/>
      <c r="AE50" s="409"/>
    </row>
    <row r="51" spans="1:31" ht="16.5" customHeight="1">
      <c r="A51" s="455"/>
      <c r="B51" s="472" t="s">
        <v>4</v>
      </c>
      <c r="C51" s="471"/>
      <c r="D51" s="471"/>
      <c r="E51" s="471"/>
      <c r="F51" s="471"/>
      <c r="G51" s="471"/>
      <c r="H51" s="455"/>
      <c r="I51" s="455"/>
      <c r="J51" s="471"/>
      <c r="K51" s="472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09"/>
      <c r="Z51" s="409"/>
      <c r="AA51" s="409"/>
      <c r="AB51" s="409"/>
      <c r="AC51" s="409"/>
      <c r="AD51" s="409"/>
      <c r="AE51" s="409"/>
    </row>
    <row r="52" spans="1:31" ht="14.25" customHeight="1">
      <c r="A52" s="497"/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09"/>
      <c r="Z52" s="409"/>
      <c r="AA52" s="409"/>
      <c r="AB52" s="409"/>
      <c r="AC52" s="409"/>
      <c r="AD52" s="409"/>
      <c r="AE52" s="409"/>
    </row>
    <row r="53" spans="1:31" ht="13.5" customHeight="1">
      <c r="A53" s="455"/>
      <c r="B53" s="498" t="s">
        <v>38</v>
      </c>
      <c r="C53" s="666" t="s">
        <v>228</v>
      </c>
      <c r="D53" s="667"/>
      <c r="E53" s="667"/>
      <c r="F53" s="667"/>
      <c r="G53" s="667"/>
      <c r="H53" s="667"/>
      <c r="I53" s="668"/>
      <c r="J53" s="474"/>
      <c r="K53" s="455"/>
      <c r="L53" s="455"/>
      <c r="M53" s="455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09"/>
      <c r="Z53" s="409"/>
      <c r="AA53" s="409"/>
      <c r="AB53" s="409"/>
      <c r="AC53" s="409"/>
      <c r="AD53" s="409"/>
      <c r="AE53" s="409"/>
    </row>
    <row r="54" spans="1:31" ht="16.5" customHeight="1">
      <c r="A54" s="455"/>
      <c r="B54" s="498" t="s">
        <v>39</v>
      </c>
      <c r="C54" s="666">
        <v>2024</v>
      </c>
      <c r="D54" s="667"/>
      <c r="E54" s="667"/>
      <c r="F54" s="667"/>
      <c r="G54" s="667"/>
      <c r="H54" s="667"/>
      <c r="I54" s="668"/>
      <c r="J54" s="474"/>
      <c r="K54" s="455"/>
      <c r="L54" s="455"/>
      <c r="M54" s="455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09"/>
      <c r="Z54" s="409"/>
      <c r="AA54" s="409"/>
      <c r="AB54" s="409"/>
      <c r="AC54" s="409"/>
      <c r="AD54" s="409"/>
      <c r="AE54" s="409"/>
    </row>
    <row r="55" spans="1:31" ht="18" customHeight="1">
      <c r="A55" s="455"/>
      <c r="B55" s="498" t="s">
        <v>40</v>
      </c>
      <c r="C55" s="666" t="s">
        <v>229</v>
      </c>
      <c r="D55" s="667"/>
      <c r="E55" s="667"/>
      <c r="F55" s="667"/>
      <c r="G55" s="667"/>
      <c r="H55" s="667"/>
      <c r="I55" s="668"/>
      <c r="J55" s="474"/>
      <c r="K55" s="455"/>
      <c r="L55" s="455"/>
      <c r="M55" s="455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09"/>
      <c r="Z55" s="409"/>
      <c r="AA55" s="409"/>
      <c r="AB55" s="409"/>
      <c r="AC55" s="409"/>
      <c r="AD55" s="409"/>
      <c r="AE55" s="409"/>
    </row>
    <row r="56" spans="1:31" ht="16.5" customHeight="1">
      <c r="A56" s="455"/>
      <c r="B56" s="498" t="s">
        <v>41</v>
      </c>
      <c r="C56" s="666" t="s">
        <v>253</v>
      </c>
      <c r="D56" s="667"/>
      <c r="E56" s="667"/>
      <c r="F56" s="667"/>
      <c r="G56" s="667"/>
      <c r="H56" s="667"/>
      <c r="I56" s="668"/>
      <c r="J56" s="474"/>
      <c r="K56" s="455"/>
      <c r="L56" s="455"/>
      <c r="M56" s="455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09"/>
      <c r="Z56" s="409"/>
      <c r="AA56" s="409"/>
      <c r="AB56" s="409"/>
      <c r="AC56" s="409"/>
      <c r="AD56" s="409"/>
      <c r="AE56" s="409"/>
    </row>
    <row r="57" spans="1:31" ht="16.5" customHeight="1">
      <c r="A57" s="455"/>
      <c r="B57" s="498" t="s">
        <v>42</v>
      </c>
      <c r="C57" s="666" t="s">
        <v>254</v>
      </c>
      <c r="D57" s="667"/>
      <c r="E57" s="667"/>
      <c r="F57" s="667"/>
      <c r="G57" s="667"/>
      <c r="H57" s="667"/>
      <c r="I57" s="668"/>
      <c r="J57" s="474"/>
      <c r="K57" s="455"/>
      <c r="L57" s="455"/>
      <c r="M57" s="455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09"/>
      <c r="Z57" s="409"/>
      <c r="AA57" s="409"/>
      <c r="AB57" s="409"/>
      <c r="AC57" s="409"/>
      <c r="AD57" s="409"/>
      <c r="AE57" s="409"/>
    </row>
    <row r="58" spans="1:31" ht="19.5" customHeight="1">
      <c r="A58" s="477"/>
      <c r="B58" s="478"/>
      <c r="C58" s="478"/>
      <c r="D58" s="478"/>
      <c r="E58" s="478"/>
      <c r="F58" s="478"/>
      <c r="G58" s="478"/>
      <c r="H58" s="478"/>
      <c r="I58" s="478"/>
      <c r="J58" s="479"/>
      <c r="K58" s="477"/>
      <c r="L58" s="477"/>
      <c r="M58" s="477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09"/>
      <c r="Z58" s="409"/>
      <c r="AA58" s="409"/>
      <c r="AB58" s="409"/>
      <c r="AC58" s="409"/>
      <c r="AD58" s="409"/>
      <c r="AE58" s="409"/>
    </row>
    <row r="59" spans="1:31" s="35" customFormat="1" ht="19.5" customHeight="1">
      <c r="A59" s="455"/>
      <c r="B59" s="455"/>
      <c r="C59" s="455"/>
      <c r="D59" s="455"/>
      <c r="E59" s="455"/>
      <c r="F59" s="455"/>
      <c r="G59" s="455"/>
      <c r="H59" s="455"/>
      <c r="I59" s="477"/>
      <c r="J59" s="655" t="s">
        <v>223</v>
      </c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455"/>
      <c r="V59" s="455"/>
      <c r="W59" s="455"/>
      <c r="X59" s="455"/>
      <c r="Y59" s="413"/>
      <c r="Z59" s="413"/>
      <c r="AA59" s="413"/>
      <c r="AB59" s="413"/>
      <c r="AC59" s="413"/>
      <c r="AD59" s="413"/>
      <c r="AE59" s="413"/>
    </row>
    <row r="60" spans="1:31" s="35" customFormat="1" ht="19.5" customHeight="1">
      <c r="A60" s="455"/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74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13"/>
      <c r="Z60" s="413"/>
      <c r="AA60" s="413"/>
      <c r="AB60" s="413"/>
      <c r="AC60" s="413"/>
      <c r="AD60" s="413"/>
      <c r="AE60" s="413"/>
    </row>
    <row r="61" spans="1:31" ht="15" thickBot="1">
      <c r="A61" s="455"/>
      <c r="B61" s="48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02"/>
      <c r="Z61" s="402"/>
      <c r="AA61" s="402"/>
      <c r="AB61" s="402"/>
      <c r="AC61" s="402"/>
      <c r="AD61" s="402"/>
      <c r="AE61" s="402"/>
    </row>
    <row r="62" spans="1:31" ht="15" thickBot="1">
      <c r="A62" s="669" t="s">
        <v>29</v>
      </c>
      <c r="B62" s="669"/>
      <c r="C62" s="669"/>
      <c r="D62" s="669"/>
      <c r="E62" s="669"/>
      <c r="F62" s="669"/>
      <c r="G62" s="669"/>
      <c r="H62" s="673" t="s">
        <v>32</v>
      </c>
      <c r="I62" s="669" t="s">
        <v>106</v>
      </c>
      <c r="J62" s="669"/>
      <c r="K62" s="669"/>
      <c r="L62" s="669"/>
      <c r="M62" s="669" t="s">
        <v>35</v>
      </c>
      <c r="N62" s="669"/>
      <c r="O62" s="669"/>
      <c r="P62" s="669" t="s">
        <v>0</v>
      </c>
      <c r="Q62" s="669"/>
      <c r="R62" s="669"/>
      <c r="S62" s="669"/>
      <c r="T62" s="669"/>
      <c r="U62" s="669"/>
      <c r="V62" s="669" t="s">
        <v>80</v>
      </c>
      <c r="W62" s="669"/>
      <c r="X62" s="455"/>
      <c r="Y62" s="412"/>
      <c r="Z62" s="409"/>
      <c r="AA62" s="409"/>
      <c r="AB62" s="409"/>
      <c r="AC62" s="409"/>
      <c r="AD62" s="409"/>
      <c r="AE62" s="409"/>
    </row>
    <row r="63" spans="1:31" ht="19.5" customHeight="1" thickBot="1">
      <c r="A63" s="674" t="s">
        <v>27</v>
      </c>
      <c r="B63" s="665" t="s">
        <v>28</v>
      </c>
      <c r="C63" s="665" t="s">
        <v>62</v>
      </c>
      <c r="D63" s="665" t="s">
        <v>13</v>
      </c>
      <c r="E63" s="665" t="s">
        <v>56</v>
      </c>
      <c r="F63" s="665" t="s">
        <v>15</v>
      </c>
      <c r="G63" s="665" t="s">
        <v>37</v>
      </c>
      <c r="H63" s="673"/>
      <c r="I63" s="670" t="s">
        <v>131</v>
      </c>
      <c r="J63" s="499" t="s">
        <v>130</v>
      </c>
      <c r="K63" s="499" t="s">
        <v>129</v>
      </c>
      <c r="L63" s="499" t="s">
        <v>25</v>
      </c>
      <c r="M63" s="499" t="s">
        <v>178</v>
      </c>
      <c r="N63" s="499" t="s">
        <v>114</v>
      </c>
      <c r="O63" s="499" t="s">
        <v>177</v>
      </c>
      <c r="P63" s="499" t="s">
        <v>117</v>
      </c>
      <c r="Q63" s="499" t="s">
        <v>179</v>
      </c>
      <c r="R63" s="670" t="s">
        <v>11</v>
      </c>
      <c r="S63" s="499" t="s">
        <v>118</v>
      </c>
      <c r="T63" s="499" t="s">
        <v>194</v>
      </c>
      <c r="U63" s="499" t="s">
        <v>109</v>
      </c>
      <c r="V63" s="670" t="s">
        <v>12</v>
      </c>
      <c r="W63" s="670" t="s">
        <v>63</v>
      </c>
      <c r="X63" s="497"/>
      <c r="Y63" s="410"/>
      <c r="Z63" s="410"/>
      <c r="AA63" s="410"/>
      <c r="AB63" s="402"/>
      <c r="AC63" s="402"/>
      <c r="AD63" s="402"/>
      <c r="AE63" s="402"/>
    </row>
    <row r="64" spans="1:31" ht="17.25" customHeight="1" thickBot="1">
      <c r="A64" s="674"/>
      <c r="B64" s="665"/>
      <c r="C64" s="665"/>
      <c r="D64" s="665"/>
      <c r="E64" s="665"/>
      <c r="F64" s="665"/>
      <c r="G64" s="665"/>
      <c r="H64" s="673"/>
      <c r="I64" s="670"/>
      <c r="J64" s="500" t="s">
        <v>220</v>
      </c>
      <c r="K64" s="500" t="s">
        <v>68</v>
      </c>
      <c r="L64" s="500" t="s">
        <v>67</v>
      </c>
      <c r="M64" s="500" t="s">
        <v>112</v>
      </c>
      <c r="N64" s="500" t="s">
        <v>220</v>
      </c>
      <c r="O64" s="501" t="s">
        <v>68</v>
      </c>
      <c r="P64" s="500" t="s">
        <v>104</v>
      </c>
      <c r="Q64" s="500" t="s">
        <v>104</v>
      </c>
      <c r="R64" s="670"/>
      <c r="S64" s="502" t="s">
        <v>68</v>
      </c>
      <c r="T64" s="500" t="s">
        <v>68</v>
      </c>
      <c r="U64" s="501" t="s">
        <v>107</v>
      </c>
      <c r="V64" s="670"/>
      <c r="W64" s="670"/>
      <c r="X64" s="497"/>
      <c r="Y64" s="410"/>
      <c r="Z64" s="410"/>
      <c r="AA64" s="410"/>
      <c r="AB64" s="402"/>
      <c r="AC64" s="402"/>
      <c r="AD64" s="402"/>
      <c r="AE64" s="402"/>
    </row>
    <row r="65" spans="1:31" ht="15" thickBot="1">
      <c r="A65" s="675">
        <v>1</v>
      </c>
      <c r="B65" s="676" t="s">
        <v>292</v>
      </c>
      <c r="C65" s="677"/>
      <c r="D65" s="678" t="s">
        <v>226</v>
      </c>
      <c r="E65" s="679" t="s">
        <v>227</v>
      </c>
      <c r="F65" s="675">
        <v>1</v>
      </c>
      <c r="G65" s="680" t="s">
        <v>168</v>
      </c>
      <c r="H65" s="468" t="s">
        <v>30</v>
      </c>
      <c r="I65" s="439">
        <v>45350</v>
      </c>
      <c r="J65" s="439">
        <f>I65+12</f>
        <v>45362</v>
      </c>
      <c r="K65" s="439">
        <f>J65+3</f>
        <v>45365</v>
      </c>
      <c r="L65" s="439">
        <f>K65+15</f>
        <v>45380</v>
      </c>
      <c r="M65" s="439">
        <f>L65+5</f>
        <v>45385</v>
      </c>
      <c r="N65" s="439">
        <f>M65+12</f>
        <v>45397</v>
      </c>
      <c r="O65" s="439">
        <f>N65+3</f>
        <v>45400</v>
      </c>
      <c r="P65" s="439">
        <f>O65+7</f>
        <v>45407</v>
      </c>
      <c r="Q65" s="439">
        <f>P65+5</f>
        <v>45412</v>
      </c>
      <c r="R65" s="671"/>
      <c r="S65" s="439">
        <f>Q65+3</f>
        <v>45415</v>
      </c>
      <c r="T65" s="439">
        <f>S65+3</f>
        <v>45418</v>
      </c>
      <c r="U65" s="439">
        <f>T65+7</f>
        <v>45425</v>
      </c>
      <c r="V65" s="526"/>
      <c r="W65" s="526"/>
      <c r="X65" s="497"/>
      <c r="Y65" s="410"/>
      <c r="Z65" s="410"/>
      <c r="AA65" s="410"/>
      <c r="AB65" s="402"/>
      <c r="AC65" s="402"/>
      <c r="AD65" s="402"/>
      <c r="AE65" s="402"/>
    </row>
    <row r="66" spans="1:31" ht="24.75" customHeight="1" thickBot="1">
      <c r="A66" s="675"/>
      <c r="B66" s="676"/>
      <c r="C66" s="677"/>
      <c r="D66" s="678"/>
      <c r="E66" s="679"/>
      <c r="F66" s="675"/>
      <c r="G66" s="680"/>
      <c r="H66" s="437" t="s">
        <v>31</v>
      </c>
      <c r="I66" s="440"/>
      <c r="J66" s="440"/>
      <c r="K66" s="440"/>
      <c r="L66" s="440"/>
      <c r="M66" s="440"/>
      <c r="N66" s="440"/>
      <c r="O66" s="440"/>
      <c r="P66" s="440"/>
      <c r="Q66" s="440"/>
      <c r="R66" s="672"/>
      <c r="S66" s="440"/>
      <c r="T66" s="440"/>
      <c r="U66" s="440"/>
      <c r="V66" s="504"/>
      <c r="W66" s="504"/>
      <c r="X66" s="497"/>
      <c r="Y66" s="410"/>
      <c r="Z66" s="410"/>
      <c r="AA66" s="410"/>
      <c r="AB66" s="402"/>
      <c r="AC66" s="402"/>
      <c r="AD66" s="402"/>
      <c r="AE66" s="402"/>
    </row>
    <row r="67" spans="1:31" ht="16.5" customHeight="1" thickBot="1">
      <c r="A67" s="675">
        <v>2</v>
      </c>
      <c r="B67" s="676" t="s">
        <v>293</v>
      </c>
      <c r="C67" s="677"/>
      <c r="D67" s="678" t="s">
        <v>226</v>
      </c>
      <c r="E67" s="679" t="s">
        <v>227</v>
      </c>
      <c r="F67" s="675">
        <v>2</v>
      </c>
      <c r="G67" s="680" t="s">
        <v>168</v>
      </c>
      <c r="H67" s="468" t="s">
        <v>30</v>
      </c>
      <c r="I67" s="439">
        <v>45351</v>
      </c>
      <c r="J67" s="439">
        <f>I67+12</f>
        <v>45363</v>
      </c>
      <c r="K67" s="439">
        <f>J67+3</f>
        <v>45366</v>
      </c>
      <c r="L67" s="439">
        <f>K67+12</f>
        <v>45378</v>
      </c>
      <c r="M67" s="439">
        <f>L67+7</f>
        <v>45385</v>
      </c>
      <c r="N67" s="439">
        <f>M67+12</f>
        <v>45397</v>
      </c>
      <c r="O67" s="439">
        <f>N67+3</f>
        <v>45400</v>
      </c>
      <c r="P67" s="439">
        <f>O67+5</f>
        <v>45405</v>
      </c>
      <c r="Q67" s="439">
        <f>P67+7</f>
        <v>45412</v>
      </c>
      <c r="R67" s="671"/>
      <c r="S67" s="439">
        <f>Q67+3</f>
        <v>45415</v>
      </c>
      <c r="T67" s="439">
        <f>S67+3</f>
        <v>45418</v>
      </c>
      <c r="U67" s="439">
        <f>T67+3</f>
        <v>45421</v>
      </c>
      <c r="V67" s="526"/>
      <c r="W67" s="526"/>
      <c r="X67" s="497"/>
      <c r="Y67" s="410"/>
      <c r="Z67" s="410"/>
      <c r="AA67" s="410"/>
      <c r="AB67" s="402"/>
      <c r="AC67" s="402"/>
      <c r="AD67" s="402"/>
      <c r="AE67" s="402"/>
    </row>
    <row r="68" spans="1:31" ht="15" thickBot="1">
      <c r="A68" s="675"/>
      <c r="B68" s="676"/>
      <c r="C68" s="677"/>
      <c r="D68" s="678"/>
      <c r="E68" s="679"/>
      <c r="F68" s="675"/>
      <c r="G68" s="680"/>
      <c r="H68" s="437" t="s">
        <v>31</v>
      </c>
      <c r="I68" s="440"/>
      <c r="J68" s="440"/>
      <c r="K68" s="440"/>
      <c r="L68" s="440"/>
      <c r="M68" s="440"/>
      <c r="N68" s="440"/>
      <c r="O68" s="440"/>
      <c r="P68" s="440"/>
      <c r="Q68" s="440"/>
      <c r="R68" s="672"/>
      <c r="S68" s="440"/>
      <c r="T68" s="440"/>
      <c r="U68" s="440"/>
      <c r="V68" s="504"/>
      <c r="W68" s="504"/>
      <c r="X68" s="497"/>
      <c r="Y68" s="411"/>
      <c r="Z68" s="411"/>
      <c r="AA68" s="411"/>
      <c r="AB68" s="406"/>
      <c r="AC68" s="406"/>
      <c r="AD68" s="406"/>
      <c r="AE68" s="406"/>
    </row>
    <row r="69" spans="1:31" ht="15" thickBot="1">
      <c r="A69" s="675">
        <v>3</v>
      </c>
      <c r="B69" s="676" t="s">
        <v>245</v>
      </c>
      <c r="C69" s="677"/>
      <c r="D69" s="678" t="s">
        <v>226</v>
      </c>
      <c r="E69" s="678" t="s">
        <v>227</v>
      </c>
      <c r="F69" s="675">
        <v>3</v>
      </c>
      <c r="G69" s="680" t="s">
        <v>168</v>
      </c>
      <c r="H69" s="438" t="s">
        <v>30</v>
      </c>
      <c r="I69" s="439">
        <v>45355</v>
      </c>
      <c r="J69" s="441">
        <f>I69+15</f>
        <v>45370</v>
      </c>
      <c r="K69" s="441">
        <f>J69+6</f>
        <v>45376</v>
      </c>
      <c r="L69" s="441">
        <f>K69+15</f>
        <v>45391</v>
      </c>
      <c r="M69" s="441">
        <f>L69+7</f>
        <v>45398</v>
      </c>
      <c r="N69" s="441">
        <f>M69+14</f>
        <v>45412</v>
      </c>
      <c r="O69" s="441">
        <f>N69+3</f>
        <v>45415</v>
      </c>
      <c r="P69" s="441">
        <f>O69+7</f>
        <v>45422</v>
      </c>
      <c r="Q69" s="441">
        <f>P69+5</f>
        <v>45427</v>
      </c>
      <c r="R69" s="671"/>
      <c r="S69" s="441">
        <f>Q69+5</f>
        <v>45432</v>
      </c>
      <c r="T69" s="441">
        <f>S69+3</f>
        <v>45435</v>
      </c>
      <c r="U69" s="441">
        <f>T69+5</f>
        <v>45440</v>
      </c>
      <c r="V69" s="503"/>
      <c r="W69" s="503"/>
      <c r="X69" s="497"/>
      <c r="Y69" s="402"/>
      <c r="Z69" s="402"/>
      <c r="AA69" s="402"/>
      <c r="AB69" s="402"/>
      <c r="AC69" s="402"/>
      <c r="AD69" s="402"/>
      <c r="AE69" s="402"/>
    </row>
    <row r="70" spans="1:31" ht="15" thickBot="1">
      <c r="A70" s="675"/>
      <c r="B70" s="676"/>
      <c r="C70" s="677"/>
      <c r="D70" s="678"/>
      <c r="E70" s="678"/>
      <c r="F70" s="675"/>
      <c r="G70" s="680"/>
      <c r="H70" s="437" t="s">
        <v>31</v>
      </c>
      <c r="I70" s="440"/>
      <c r="J70" s="440"/>
      <c r="K70" s="440"/>
      <c r="L70" s="440"/>
      <c r="M70" s="440"/>
      <c r="N70" s="440"/>
      <c r="O70" s="440"/>
      <c r="P70" s="440"/>
      <c r="Q70" s="440"/>
      <c r="R70" s="671"/>
      <c r="S70" s="441"/>
      <c r="T70" s="441"/>
      <c r="U70" s="441"/>
      <c r="V70" s="503"/>
      <c r="W70" s="503"/>
      <c r="X70" s="497"/>
      <c r="Y70" s="402"/>
      <c r="Z70" s="402"/>
      <c r="AA70" s="402"/>
      <c r="AB70" s="402"/>
      <c r="AC70" s="402"/>
      <c r="AD70" s="402"/>
      <c r="AE70" s="402"/>
    </row>
    <row r="71" spans="1:31" ht="15" thickBot="1">
      <c r="A71" s="505"/>
      <c r="B71" s="438" t="s">
        <v>3</v>
      </c>
      <c r="C71" s="510"/>
      <c r="D71" s="507"/>
      <c r="E71" s="508"/>
      <c r="F71" s="508"/>
      <c r="G71" s="508"/>
      <c r="H71" s="508"/>
      <c r="I71" s="509"/>
      <c r="J71" s="509"/>
      <c r="K71" s="509"/>
      <c r="L71" s="509"/>
      <c r="M71" s="509"/>
      <c r="N71" s="509"/>
      <c r="O71" s="509"/>
      <c r="P71" s="509"/>
      <c r="Q71" s="509"/>
      <c r="R71" s="510"/>
      <c r="S71" s="509"/>
      <c r="T71" s="509"/>
      <c r="U71" s="509"/>
      <c r="V71" s="509"/>
      <c r="W71" s="509"/>
      <c r="X71" s="497"/>
      <c r="Y71" s="402"/>
      <c r="Z71" s="402"/>
      <c r="AA71" s="402"/>
      <c r="AB71" s="402"/>
      <c r="AC71" s="402"/>
      <c r="AD71" s="402"/>
      <c r="AE71" s="402"/>
    </row>
    <row r="72" spans="1:31" ht="24" customHeight="1">
      <c r="A72" s="511"/>
      <c r="B72" s="512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02"/>
      <c r="Z72" s="402"/>
      <c r="AA72" s="402"/>
      <c r="AB72" s="402"/>
      <c r="AC72" s="402"/>
      <c r="AD72" s="402"/>
      <c r="AE72" s="402"/>
    </row>
    <row r="73" spans="1:31" ht="15" thickBot="1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513"/>
      <c r="S73" s="455"/>
      <c r="T73" s="455"/>
      <c r="U73" s="455"/>
      <c r="V73" s="455"/>
      <c r="W73" s="455"/>
      <c r="X73" s="455"/>
      <c r="Y73" s="409"/>
      <c r="Z73" s="409"/>
      <c r="AA73" s="409"/>
      <c r="AB73" s="409"/>
      <c r="AC73" s="409"/>
      <c r="AD73" s="409"/>
      <c r="AE73" s="409"/>
    </row>
    <row r="74" spans="1:31" ht="15" thickBot="1">
      <c r="A74" s="455"/>
      <c r="B74" s="626" t="s">
        <v>152</v>
      </c>
      <c r="C74" s="627"/>
      <c r="D74" s="627"/>
      <c r="E74" s="627"/>
      <c r="F74" s="628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514"/>
      <c r="W74" s="515"/>
      <c r="X74" s="455"/>
      <c r="Y74" s="409"/>
      <c r="Z74" s="409"/>
      <c r="AA74" s="409"/>
      <c r="AB74" s="409"/>
      <c r="AC74" s="409"/>
      <c r="AD74" s="409"/>
      <c r="AE74" s="409"/>
    </row>
    <row r="75" spans="1:31" ht="15" customHeight="1" thickBot="1">
      <c r="A75" s="455"/>
      <c r="B75" s="456"/>
      <c r="C75" s="457"/>
      <c r="D75" s="457"/>
      <c r="E75" s="457"/>
      <c r="F75" s="457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09"/>
      <c r="Z75" s="409"/>
      <c r="AA75" s="409"/>
      <c r="AB75" s="409"/>
      <c r="AC75" s="409"/>
      <c r="AD75" s="409"/>
      <c r="AE75" s="409"/>
    </row>
    <row r="76" spans="1:31" ht="15" customHeight="1" thickBot="1">
      <c r="A76" s="455"/>
      <c r="B76" s="596" t="s">
        <v>44</v>
      </c>
      <c r="C76" s="596"/>
      <c r="D76" s="597" t="s">
        <v>51</v>
      </c>
      <c r="E76" s="598"/>
      <c r="F76" s="598"/>
      <c r="G76" s="598"/>
      <c r="H76" s="599"/>
      <c r="I76" s="455"/>
      <c r="J76" s="610" t="s">
        <v>54</v>
      </c>
      <c r="K76" s="611"/>
      <c r="L76" s="612" t="s">
        <v>55</v>
      </c>
      <c r="M76" s="613"/>
      <c r="N76" s="614"/>
      <c r="O76" s="455"/>
      <c r="P76" s="615" t="s">
        <v>56</v>
      </c>
      <c r="Q76" s="616"/>
      <c r="R76" s="616"/>
      <c r="S76" s="616"/>
      <c r="T76" s="617"/>
      <c r="U76" s="455"/>
      <c r="V76" s="455"/>
      <c r="W76" s="455"/>
      <c r="X76" s="455"/>
      <c r="Y76" s="409"/>
      <c r="Z76" s="409"/>
      <c r="AA76" s="409"/>
      <c r="AB76" s="409"/>
      <c r="AC76" s="409"/>
      <c r="AD76" s="409"/>
      <c r="AE76" s="409"/>
    </row>
    <row r="77" spans="1:31" ht="15" customHeight="1" thickBot="1">
      <c r="A77" s="455"/>
      <c r="B77" s="596" t="s">
        <v>45</v>
      </c>
      <c r="C77" s="596"/>
      <c r="D77" s="458">
        <v>1</v>
      </c>
      <c r="E77" s="458" t="s">
        <v>166</v>
      </c>
      <c r="F77" s="618" t="s">
        <v>165</v>
      </c>
      <c r="G77" s="619"/>
      <c r="H77" s="620"/>
      <c r="I77" s="455"/>
      <c r="J77" s="588">
        <v>1</v>
      </c>
      <c r="K77" s="621"/>
      <c r="L77" s="622" t="s">
        <v>139</v>
      </c>
      <c r="M77" s="622"/>
      <c r="N77" s="623"/>
      <c r="O77" s="455"/>
      <c r="P77" s="459">
        <v>1</v>
      </c>
      <c r="Q77" s="459" t="s">
        <v>57</v>
      </c>
      <c r="R77" s="624" t="s">
        <v>151</v>
      </c>
      <c r="S77" s="624"/>
      <c r="T77" s="625"/>
      <c r="U77" s="455"/>
      <c r="V77" s="455"/>
      <c r="W77" s="455"/>
      <c r="X77" s="455"/>
      <c r="Y77" s="409"/>
      <c r="Z77" s="409"/>
      <c r="AA77" s="409"/>
      <c r="AB77" s="409"/>
      <c r="AC77" s="409"/>
      <c r="AD77" s="409"/>
      <c r="AE77" s="409"/>
    </row>
    <row r="78" spans="1:31" ht="14.25" customHeight="1" thickBot="1">
      <c r="A78" s="455"/>
      <c r="B78" s="596" t="s">
        <v>46</v>
      </c>
      <c r="C78" s="596"/>
      <c r="D78" s="460">
        <v>2</v>
      </c>
      <c r="E78" s="460" t="s">
        <v>52</v>
      </c>
      <c r="F78" s="600" t="s">
        <v>53</v>
      </c>
      <c r="G78" s="601"/>
      <c r="H78" s="602"/>
      <c r="I78" s="455"/>
      <c r="J78" s="588">
        <v>2</v>
      </c>
      <c r="K78" s="589"/>
      <c r="L78" s="590" t="s">
        <v>140</v>
      </c>
      <c r="M78" s="591"/>
      <c r="N78" s="592"/>
      <c r="O78" s="455"/>
      <c r="P78" s="461">
        <v>2</v>
      </c>
      <c r="Q78" s="461" t="s">
        <v>58</v>
      </c>
      <c r="R78" s="603" t="s">
        <v>59</v>
      </c>
      <c r="S78" s="603"/>
      <c r="T78" s="604"/>
      <c r="U78" s="455"/>
      <c r="V78" s="455"/>
      <c r="W78" s="455"/>
      <c r="X78" s="455"/>
      <c r="Y78" s="409"/>
      <c r="Z78" s="409"/>
      <c r="AA78" s="409"/>
      <c r="AB78" s="409"/>
      <c r="AC78" s="409"/>
      <c r="AD78" s="409"/>
      <c r="AE78" s="409"/>
    </row>
    <row r="79" spans="1:31" ht="14.25" customHeight="1" thickBot="1">
      <c r="A79" s="455"/>
      <c r="B79" s="596" t="s">
        <v>47</v>
      </c>
      <c r="C79" s="596"/>
      <c r="D79" s="462">
        <v>3</v>
      </c>
      <c r="E79" s="463" t="s">
        <v>146</v>
      </c>
      <c r="F79" s="605" t="s">
        <v>148</v>
      </c>
      <c r="G79" s="606"/>
      <c r="H79" s="607"/>
      <c r="I79" s="455"/>
      <c r="J79" s="588">
        <v>3</v>
      </c>
      <c r="K79" s="589"/>
      <c r="L79" s="590" t="s">
        <v>141</v>
      </c>
      <c r="M79" s="591"/>
      <c r="N79" s="592"/>
      <c r="O79" s="455"/>
      <c r="P79" s="464">
        <v>3</v>
      </c>
      <c r="Q79" s="464" t="s">
        <v>60</v>
      </c>
      <c r="R79" s="608" t="s">
        <v>150</v>
      </c>
      <c r="S79" s="608"/>
      <c r="T79" s="609"/>
      <c r="U79" s="455"/>
      <c r="V79" s="455"/>
      <c r="W79" s="455"/>
      <c r="X79" s="455"/>
      <c r="Y79" s="409"/>
      <c r="Z79" s="409"/>
      <c r="AA79" s="409"/>
      <c r="AB79" s="409"/>
      <c r="AC79" s="409"/>
      <c r="AD79" s="409"/>
      <c r="AE79" s="409"/>
    </row>
    <row r="80" spans="1:31" ht="14.25" customHeight="1" thickBot="1">
      <c r="A80" s="455"/>
      <c r="B80" s="596" t="s">
        <v>48</v>
      </c>
      <c r="C80" s="596"/>
      <c r="D80" s="455"/>
      <c r="E80" s="455"/>
      <c r="F80" s="455"/>
      <c r="G80" s="455"/>
      <c r="H80" s="455"/>
      <c r="I80" s="455"/>
      <c r="J80" s="588">
        <v>4</v>
      </c>
      <c r="K80" s="589"/>
      <c r="L80" s="590" t="s">
        <v>142</v>
      </c>
      <c r="M80" s="591"/>
      <c r="N80" s="592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09"/>
      <c r="Z80" s="409"/>
      <c r="AA80" s="409"/>
      <c r="AB80" s="409"/>
      <c r="AC80" s="409"/>
      <c r="AD80" s="409"/>
      <c r="AE80" s="409"/>
    </row>
    <row r="81" spans="1:31" ht="24" customHeight="1" thickBot="1">
      <c r="A81" s="455"/>
      <c r="B81" s="596" t="s">
        <v>153</v>
      </c>
      <c r="C81" s="596"/>
      <c r="D81" s="597" t="s">
        <v>51</v>
      </c>
      <c r="E81" s="598"/>
      <c r="F81" s="598"/>
      <c r="G81" s="598"/>
      <c r="H81" s="599"/>
      <c r="I81" s="455"/>
      <c r="J81" s="588">
        <v>5</v>
      </c>
      <c r="K81" s="589"/>
      <c r="L81" s="590" t="s">
        <v>143</v>
      </c>
      <c r="M81" s="591"/>
      <c r="N81" s="592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09"/>
      <c r="Z81" s="409"/>
      <c r="AA81" s="409"/>
      <c r="AB81" s="409"/>
      <c r="AC81" s="409"/>
      <c r="AD81" s="409"/>
      <c r="AE81" s="409"/>
    </row>
    <row r="82" spans="1:31" ht="15" thickBot="1">
      <c r="A82" s="455"/>
      <c r="B82" s="465" t="s">
        <v>50</v>
      </c>
      <c r="C82" s="465"/>
      <c r="D82" s="458">
        <v>1</v>
      </c>
      <c r="E82" s="458" t="s">
        <v>159</v>
      </c>
      <c r="F82" s="585" t="s">
        <v>160</v>
      </c>
      <c r="G82" s="586"/>
      <c r="H82" s="587"/>
      <c r="I82" s="455"/>
      <c r="J82" s="588">
        <v>6</v>
      </c>
      <c r="K82" s="589"/>
      <c r="L82" s="590" t="s">
        <v>144</v>
      </c>
      <c r="M82" s="591"/>
      <c r="N82" s="592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09"/>
      <c r="Z82" s="409"/>
      <c r="AA82" s="409"/>
      <c r="AB82" s="409"/>
      <c r="AC82" s="409"/>
      <c r="AD82" s="409"/>
      <c r="AE82" s="409"/>
    </row>
    <row r="83" spans="25:31" ht="14.25">
      <c r="Y83" s="402"/>
      <c r="Z83" s="402"/>
      <c r="AA83" s="402"/>
      <c r="AB83" s="402"/>
      <c r="AC83" s="402"/>
      <c r="AD83" s="402"/>
      <c r="AE83" s="402"/>
    </row>
    <row r="84" spans="1:31" ht="14.25">
      <c r="A84" s="414"/>
      <c r="B84" s="415"/>
      <c r="C84" s="415"/>
      <c r="D84" s="416"/>
      <c r="E84" s="416"/>
      <c r="F84" s="593"/>
      <c r="G84" s="593"/>
      <c r="H84" s="593"/>
      <c r="I84" s="414"/>
      <c r="J84" s="594"/>
      <c r="K84" s="594"/>
      <c r="L84" s="595"/>
      <c r="M84" s="595"/>
      <c r="N84" s="595"/>
      <c r="Y84" s="402"/>
      <c r="Z84" s="402"/>
      <c r="AA84" s="402"/>
      <c r="AB84" s="402"/>
      <c r="AC84" s="402"/>
      <c r="AD84" s="402"/>
      <c r="AE84" s="402"/>
    </row>
    <row r="85" spans="1:31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Y85" s="402"/>
      <c r="Z85" s="402"/>
      <c r="AA85" s="402"/>
      <c r="AB85" s="402"/>
      <c r="AC85" s="402"/>
      <c r="AD85" s="402"/>
      <c r="AE85" s="402"/>
    </row>
    <row r="86" spans="25:31" ht="14.25">
      <c r="Y86" s="402"/>
      <c r="Z86" s="402"/>
      <c r="AA86" s="402"/>
      <c r="AB86" s="402"/>
      <c r="AC86" s="402"/>
      <c r="AD86" s="402"/>
      <c r="AE86" s="402"/>
    </row>
    <row r="87" spans="25:31" ht="14.25">
      <c r="Y87" s="402"/>
      <c r="Z87" s="402"/>
      <c r="AA87" s="402"/>
      <c r="AB87" s="402"/>
      <c r="AC87" s="402"/>
      <c r="AD87" s="402"/>
      <c r="AE87" s="402"/>
    </row>
    <row r="88" spans="25:31" ht="14.25">
      <c r="Y88" s="402"/>
      <c r="Z88" s="402"/>
      <c r="AA88" s="402"/>
      <c r="AB88" s="402"/>
      <c r="AC88" s="402"/>
      <c r="AD88" s="402"/>
      <c r="AE88" s="402"/>
    </row>
    <row r="89" spans="25:31" ht="14.25">
      <c r="Y89" s="402"/>
      <c r="Z89" s="402"/>
      <c r="AA89" s="402"/>
      <c r="AB89" s="402"/>
      <c r="AC89" s="402"/>
      <c r="AD89" s="402"/>
      <c r="AE89" s="402"/>
    </row>
    <row r="90" spans="25:31" ht="14.25">
      <c r="Y90" s="402"/>
      <c r="Z90" s="402"/>
      <c r="AA90" s="402"/>
      <c r="AB90" s="402"/>
      <c r="AC90" s="402"/>
      <c r="AD90" s="402"/>
      <c r="AE90" s="402"/>
    </row>
    <row r="91" spans="25:31" ht="14.25">
      <c r="Y91" s="402"/>
      <c r="Z91" s="402"/>
      <c r="AA91" s="402"/>
      <c r="AB91" s="402"/>
      <c r="AC91" s="402"/>
      <c r="AD91" s="402"/>
      <c r="AE91" s="402"/>
    </row>
    <row r="92" ht="24" customHeight="1"/>
  </sheetData>
  <sheetProtection/>
  <mergeCells count="216">
    <mergeCell ref="C42:C43"/>
    <mergeCell ref="D42:D43"/>
    <mergeCell ref="G44:G45"/>
    <mergeCell ref="G46:G47"/>
    <mergeCell ref="A44:A45"/>
    <mergeCell ref="A46:A47"/>
    <mergeCell ref="C44:C45"/>
    <mergeCell ref="E42:E43"/>
    <mergeCell ref="B46:B47"/>
    <mergeCell ref="F44:F45"/>
    <mergeCell ref="F46:F47"/>
    <mergeCell ref="A42:A43"/>
    <mergeCell ref="B38:B39"/>
    <mergeCell ref="C38:C39"/>
    <mergeCell ref="D38:D39"/>
    <mergeCell ref="E44:E45"/>
    <mergeCell ref="E46:E47"/>
    <mergeCell ref="C46:C47"/>
    <mergeCell ref="D44:D45"/>
    <mergeCell ref="D46:D47"/>
    <mergeCell ref="B44:B45"/>
    <mergeCell ref="B40:B41"/>
    <mergeCell ref="G69:G70"/>
    <mergeCell ref="D69:D70"/>
    <mergeCell ref="E69:E70"/>
    <mergeCell ref="G40:G41"/>
    <mergeCell ref="B42:B43"/>
    <mergeCell ref="F42:F43"/>
    <mergeCell ref="G42:G43"/>
    <mergeCell ref="F69:F70"/>
    <mergeCell ref="G65:G66"/>
    <mergeCell ref="G67:G68"/>
    <mergeCell ref="R67:R68"/>
    <mergeCell ref="R69:R70"/>
    <mergeCell ref="A69:A70"/>
    <mergeCell ref="B69:B70"/>
    <mergeCell ref="C69:C70"/>
    <mergeCell ref="A24:A25"/>
    <mergeCell ref="B24:B25"/>
    <mergeCell ref="C24:C25"/>
    <mergeCell ref="D24:D25"/>
    <mergeCell ref="E24:E25"/>
    <mergeCell ref="D81:H81"/>
    <mergeCell ref="J81:K81"/>
    <mergeCell ref="L81:N81"/>
    <mergeCell ref="F84:H84"/>
    <mergeCell ref="J84:K84"/>
    <mergeCell ref="L84:N84"/>
    <mergeCell ref="F82:H82"/>
    <mergeCell ref="J82:K82"/>
    <mergeCell ref="L82:N82"/>
    <mergeCell ref="B79:C79"/>
    <mergeCell ref="F79:H79"/>
    <mergeCell ref="J79:K79"/>
    <mergeCell ref="L79:N79"/>
    <mergeCell ref="R79:T79"/>
    <mergeCell ref="B80:C80"/>
    <mergeCell ref="J80:K80"/>
    <mergeCell ref="L80:N80"/>
    <mergeCell ref="B81:C81"/>
    <mergeCell ref="B77:C77"/>
    <mergeCell ref="F77:H77"/>
    <mergeCell ref="J77:K77"/>
    <mergeCell ref="L77:N77"/>
    <mergeCell ref="R77:T77"/>
    <mergeCell ref="B78:C78"/>
    <mergeCell ref="F78:H78"/>
    <mergeCell ref="J78:K78"/>
    <mergeCell ref="L78:N78"/>
    <mergeCell ref="R78:T78"/>
    <mergeCell ref="B74:F74"/>
    <mergeCell ref="B76:C76"/>
    <mergeCell ref="D76:H76"/>
    <mergeCell ref="J76:K76"/>
    <mergeCell ref="L76:N76"/>
    <mergeCell ref="P76:T76"/>
    <mergeCell ref="A38:A39"/>
    <mergeCell ref="E38:E39"/>
    <mergeCell ref="F38:F39"/>
    <mergeCell ref="G38:G39"/>
    <mergeCell ref="A65:A66"/>
    <mergeCell ref="B65:B66"/>
    <mergeCell ref="D65:D66"/>
    <mergeCell ref="E65:E66"/>
    <mergeCell ref="F65:F66"/>
    <mergeCell ref="C65:C66"/>
    <mergeCell ref="A67:A68"/>
    <mergeCell ref="B67:B68"/>
    <mergeCell ref="C67:C68"/>
    <mergeCell ref="D67:D68"/>
    <mergeCell ref="E67:E68"/>
    <mergeCell ref="F67:F68"/>
    <mergeCell ref="R65:R66"/>
    <mergeCell ref="R63:R64"/>
    <mergeCell ref="A62:G62"/>
    <mergeCell ref="H62:H64"/>
    <mergeCell ref="I62:L62"/>
    <mergeCell ref="M62:O62"/>
    <mergeCell ref="P62:U62"/>
    <mergeCell ref="A63:A64"/>
    <mergeCell ref="E63:E64"/>
    <mergeCell ref="W63:W64"/>
    <mergeCell ref="V63:V64"/>
    <mergeCell ref="J59:T59"/>
    <mergeCell ref="B63:B64"/>
    <mergeCell ref="F63:F64"/>
    <mergeCell ref="G63:G64"/>
    <mergeCell ref="I63:I64"/>
    <mergeCell ref="W14:W15"/>
    <mergeCell ref="C63:C64"/>
    <mergeCell ref="D63:D64"/>
    <mergeCell ref="C53:I53"/>
    <mergeCell ref="C54:I54"/>
    <mergeCell ref="C55:I55"/>
    <mergeCell ref="C56:I56"/>
    <mergeCell ref="C57:I57"/>
    <mergeCell ref="V62:W62"/>
    <mergeCell ref="C40:C41"/>
    <mergeCell ref="W13:X13"/>
    <mergeCell ref="A14:A15"/>
    <mergeCell ref="B14:B15"/>
    <mergeCell ref="C14:C15"/>
    <mergeCell ref="D14:D15"/>
    <mergeCell ref="X14:X15"/>
    <mergeCell ref="E14:E15"/>
    <mergeCell ref="F14:F15"/>
    <mergeCell ref="G14:G15"/>
    <mergeCell ref="R14:R15"/>
    <mergeCell ref="P13:V13"/>
    <mergeCell ref="C4:I4"/>
    <mergeCell ref="C5:I5"/>
    <mergeCell ref="C6:I6"/>
    <mergeCell ref="C7:I7"/>
    <mergeCell ref="C8:I8"/>
    <mergeCell ref="A13:G13"/>
    <mergeCell ref="H13:H15"/>
    <mergeCell ref="I13:L13"/>
    <mergeCell ref="J10:P10"/>
    <mergeCell ref="E18:E19"/>
    <mergeCell ref="F16:F17"/>
    <mergeCell ref="D20:D21"/>
    <mergeCell ref="E20:E21"/>
    <mergeCell ref="M13:O13"/>
    <mergeCell ref="I14:I15"/>
    <mergeCell ref="G18:G19"/>
    <mergeCell ref="D40:D41"/>
    <mergeCell ref="E40:E41"/>
    <mergeCell ref="G16:G17"/>
    <mergeCell ref="A18:A19"/>
    <mergeCell ref="B18:B19"/>
    <mergeCell ref="F18:F19"/>
    <mergeCell ref="C18:C19"/>
    <mergeCell ref="D18:D19"/>
    <mergeCell ref="E16:E17"/>
    <mergeCell ref="D16:D17"/>
    <mergeCell ref="C16:C17"/>
    <mergeCell ref="B16:B17"/>
    <mergeCell ref="A16:A17"/>
    <mergeCell ref="A20:A21"/>
    <mergeCell ref="B20:B21"/>
    <mergeCell ref="C20:C21"/>
    <mergeCell ref="F24:F25"/>
    <mergeCell ref="A22:A23"/>
    <mergeCell ref="B22:B23"/>
    <mergeCell ref="C26:C27"/>
    <mergeCell ref="D26:D27"/>
    <mergeCell ref="E26:E27"/>
    <mergeCell ref="F26:F27"/>
    <mergeCell ref="F20:F21"/>
    <mergeCell ref="G20:G21"/>
    <mergeCell ref="C22:C23"/>
    <mergeCell ref="D22:D23"/>
    <mergeCell ref="E22:E23"/>
    <mergeCell ref="G26:G27"/>
    <mergeCell ref="G22:G23"/>
    <mergeCell ref="F22:F23"/>
    <mergeCell ref="G24:G25"/>
    <mergeCell ref="F30:F31"/>
    <mergeCell ref="G28:G29"/>
    <mergeCell ref="A26:A27"/>
    <mergeCell ref="B26:B27"/>
    <mergeCell ref="A28:A29"/>
    <mergeCell ref="B28:B29"/>
    <mergeCell ref="C28:C29"/>
    <mergeCell ref="D28:D29"/>
    <mergeCell ref="E28:E29"/>
    <mergeCell ref="F28:F29"/>
    <mergeCell ref="G34:G35"/>
    <mergeCell ref="G30:G31"/>
    <mergeCell ref="D32:D33"/>
    <mergeCell ref="C32:C33"/>
    <mergeCell ref="B32:B33"/>
    <mergeCell ref="A30:A31"/>
    <mergeCell ref="B30:B31"/>
    <mergeCell ref="C30:C31"/>
    <mergeCell ref="D30:D31"/>
    <mergeCell ref="E30:E31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G36:G37"/>
    <mergeCell ref="A40:A41"/>
    <mergeCell ref="F40:F41"/>
    <mergeCell ref="G32:G33"/>
    <mergeCell ref="E32:E33"/>
    <mergeCell ref="F32:F33"/>
    <mergeCell ref="A32:A33"/>
    <mergeCell ref="A36:A37"/>
    <mergeCell ref="B36:B37"/>
    <mergeCell ref="C36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01"/>
  <sheetViews>
    <sheetView zoomScale="90" zoomScaleNormal="90" zoomScalePageLayoutView="0" workbookViewId="0" topLeftCell="B63">
      <selection activeCell="C70" sqref="C70:C82"/>
    </sheetView>
  </sheetViews>
  <sheetFormatPr defaultColWidth="11.421875" defaultRowHeight="15"/>
  <cols>
    <col min="1" max="1" width="4.57421875" style="0" customWidth="1"/>
    <col min="2" max="2" width="22.421875" style="0" customWidth="1"/>
    <col min="3" max="3" width="19.8515625" style="0" customWidth="1"/>
    <col min="4" max="4" width="10.140625" style="0" customWidth="1"/>
    <col min="5" max="5" width="10.8515625" style="0" customWidth="1"/>
    <col min="6" max="6" width="9.57421875" style="0" customWidth="1"/>
    <col min="7" max="7" width="10.00390625" style="0" customWidth="1"/>
    <col min="8" max="8" width="11.00390625" style="0" customWidth="1"/>
    <col min="17" max="17" width="9.8515625" style="0" customWidth="1"/>
    <col min="18" max="18" width="13.00390625" style="0" customWidth="1"/>
  </cols>
  <sheetData>
    <row r="1" ht="15.75" thickBot="1"/>
    <row r="2" spans="1:24" ht="27" thickBot="1" thickTop="1">
      <c r="A2" s="455"/>
      <c r="B2" s="470"/>
      <c r="C2" s="703" t="s">
        <v>4</v>
      </c>
      <c r="D2" s="703"/>
      <c r="E2" s="703"/>
      <c r="F2" s="703"/>
      <c r="G2" s="703"/>
      <c r="H2" s="703"/>
      <c r="I2" s="704"/>
      <c r="J2" s="471"/>
      <c r="K2" s="472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</row>
    <row r="3" spans="1:24" ht="16.5" thickBot="1" thickTop="1">
      <c r="A3" s="455"/>
      <c r="B3" s="470"/>
      <c r="C3" s="471"/>
      <c r="D3" s="471"/>
      <c r="E3" s="471"/>
      <c r="F3" s="471"/>
      <c r="G3" s="471"/>
      <c r="H3" s="455"/>
      <c r="I3" s="455"/>
      <c r="J3" s="471"/>
      <c r="K3" s="472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</row>
    <row r="4" spans="1:24" ht="21.75" customHeight="1" thickBot="1" thickTop="1">
      <c r="A4" s="455"/>
      <c r="B4" s="473" t="s">
        <v>38</v>
      </c>
      <c r="C4" s="690" t="s">
        <v>228</v>
      </c>
      <c r="D4" s="690"/>
      <c r="E4" s="690"/>
      <c r="F4" s="690"/>
      <c r="G4" s="690"/>
      <c r="H4" s="690"/>
      <c r="I4" s="691"/>
      <c r="J4" s="474"/>
      <c r="K4" s="455"/>
      <c r="L4" s="455"/>
      <c r="M4" s="455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</row>
    <row r="5" spans="1:24" ht="19.5" customHeight="1" thickBot="1" thickTop="1">
      <c r="A5" s="455"/>
      <c r="B5" s="475" t="s">
        <v>39</v>
      </c>
      <c r="C5" s="692">
        <v>2024</v>
      </c>
      <c r="D5" s="692"/>
      <c r="E5" s="692"/>
      <c r="F5" s="692"/>
      <c r="G5" s="692"/>
      <c r="H5" s="692"/>
      <c r="I5" s="693"/>
      <c r="J5" s="474"/>
      <c r="K5" s="455"/>
      <c r="L5" s="455"/>
      <c r="M5" s="455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</row>
    <row r="6" spans="1:24" ht="16.5" thickBot="1" thickTop="1">
      <c r="A6" s="455"/>
      <c r="B6" s="475" t="s">
        <v>40</v>
      </c>
      <c r="C6" s="692" t="s">
        <v>229</v>
      </c>
      <c r="D6" s="692"/>
      <c r="E6" s="692"/>
      <c r="F6" s="692"/>
      <c r="G6" s="692"/>
      <c r="H6" s="692"/>
      <c r="I6" s="693"/>
      <c r="J6" s="474"/>
      <c r="K6" s="455"/>
      <c r="L6" s="455"/>
      <c r="M6" s="455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</row>
    <row r="7" spans="1:24" ht="22.5" customHeight="1" thickBot="1" thickTop="1">
      <c r="A7" s="455"/>
      <c r="B7" s="475" t="s">
        <v>41</v>
      </c>
      <c r="C7" s="690" t="s">
        <v>253</v>
      </c>
      <c r="D7" s="690"/>
      <c r="E7" s="690"/>
      <c r="F7" s="690"/>
      <c r="G7" s="690"/>
      <c r="H7" s="690"/>
      <c r="I7" s="691"/>
      <c r="J7" s="474"/>
      <c r="K7" s="455"/>
      <c r="L7" s="455"/>
      <c r="M7" s="455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</row>
    <row r="8" spans="1:24" ht="21.75" customHeight="1" thickBot="1" thickTop="1">
      <c r="A8" s="455"/>
      <c r="B8" s="476" t="s">
        <v>42</v>
      </c>
      <c r="C8" s="697" t="s">
        <v>241</v>
      </c>
      <c r="D8" s="697"/>
      <c r="E8" s="697"/>
      <c r="F8" s="697"/>
      <c r="G8" s="697"/>
      <c r="H8" s="697"/>
      <c r="I8" s="698"/>
      <c r="J8" s="474"/>
      <c r="K8" s="455"/>
      <c r="L8" s="455"/>
      <c r="M8" s="455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</row>
    <row r="9" spans="1:24" ht="15.75" thickTop="1">
      <c r="A9" s="477"/>
      <c r="B9" s="478"/>
      <c r="C9" s="478"/>
      <c r="D9" s="478"/>
      <c r="E9" s="478"/>
      <c r="F9" s="478"/>
      <c r="G9" s="478"/>
      <c r="H9" s="478"/>
      <c r="I9" s="478"/>
      <c r="J9" s="479"/>
      <c r="K9" s="477"/>
      <c r="L9" s="477"/>
      <c r="M9" s="477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</row>
    <row r="10" spans="1:24" ht="15">
      <c r="A10" s="455"/>
      <c r="B10" s="455"/>
      <c r="C10" s="480" t="s">
        <v>77</v>
      </c>
      <c r="D10" s="480"/>
      <c r="E10" s="481"/>
      <c r="F10" s="481"/>
      <c r="G10" s="481"/>
      <c r="H10" s="481"/>
      <c r="I10" s="482"/>
      <c r="J10" s="483"/>
      <c r="K10" s="483"/>
      <c r="L10" s="483"/>
      <c r="M10" s="483"/>
      <c r="N10" s="483"/>
      <c r="O10" s="483"/>
      <c r="P10" s="484"/>
      <c r="Q10" s="477"/>
      <c r="R10" s="455"/>
      <c r="S10" s="455"/>
      <c r="T10" s="455"/>
      <c r="U10" s="455"/>
      <c r="V10" s="455"/>
      <c r="W10" s="455"/>
      <c r="X10" s="455"/>
    </row>
    <row r="11" spans="1:24" ht="15.75" thickBot="1">
      <c r="A11" s="455"/>
      <c r="B11" s="48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</row>
    <row r="12" spans="1:24" ht="28.5" customHeight="1" thickBot="1" thickTop="1">
      <c r="A12" s="642" t="s">
        <v>29</v>
      </c>
      <c r="B12" s="642"/>
      <c r="C12" s="642"/>
      <c r="D12" s="642"/>
      <c r="E12" s="642"/>
      <c r="F12" s="642"/>
      <c r="G12" s="642"/>
      <c r="H12" s="643" t="s">
        <v>32</v>
      </c>
      <c r="I12" s="644" t="s">
        <v>34</v>
      </c>
      <c r="J12" s="644"/>
      <c r="K12" s="644"/>
      <c r="L12" s="644"/>
      <c r="M12" s="644" t="s">
        <v>35</v>
      </c>
      <c r="N12" s="644"/>
      <c r="O12" s="644"/>
      <c r="P12" s="644" t="s">
        <v>0</v>
      </c>
      <c r="Q12" s="644"/>
      <c r="R12" s="644"/>
      <c r="S12" s="644"/>
      <c r="T12" s="644"/>
      <c r="U12" s="644"/>
      <c r="V12" s="644"/>
      <c r="W12" s="642" t="s">
        <v>80</v>
      </c>
      <c r="X12" s="642"/>
    </row>
    <row r="13" spans="1:24" ht="78" thickBot="1" thickTop="1">
      <c r="A13" s="645" t="s">
        <v>27</v>
      </c>
      <c r="B13" s="641" t="s">
        <v>28</v>
      </c>
      <c r="C13" s="641" t="s">
        <v>62</v>
      </c>
      <c r="D13" s="641" t="s">
        <v>13</v>
      </c>
      <c r="E13" s="641" t="s">
        <v>56</v>
      </c>
      <c r="F13" s="641" t="s">
        <v>15</v>
      </c>
      <c r="G13" s="641" t="s">
        <v>37</v>
      </c>
      <c r="H13" s="643"/>
      <c r="I13" s="640" t="s">
        <v>17</v>
      </c>
      <c r="J13" s="486" t="s">
        <v>36</v>
      </c>
      <c r="K13" s="486" t="s">
        <v>18</v>
      </c>
      <c r="L13" s="486" t="s">
        <v>73</v>
      </c>
      <c r="M13" s="486" t="s">
        <v>87</v>
      </c>
      <c r="N13" s="486" t="s">
        <v>86</v>
      </c>
      <c r="O13" s="486" t="s">
        <v>74</v>
      </c>
      <c r="P13" s="486" t="s">
        <v>125</v>
      </c>
      <c r="Q13" s="486" t="s">
        <v>127</v>
      </c>
      <c r="R13" s="640" t="s">
        <v>61</v>
      </c>
      <c r="S13" s="486" t="s">
        <v>69</v>
      </c>
      <c r="T13" s="486" t="s">
        <v>10</v>
      </c>
      <c r="U13" s="487" t="s">
        <v>83</v>
      </c>
      <c r="V13" s="486" t="s">
        <v>109</v>
      </c>
      <c r="W13" s="640" t="s">
        <v>12</v>
      </c>
      <c r="X13" s="640" t="s">
        <v>63</v>
      </c>
    </row>
    <row r="14" spans="1:24" ht="16.5" thickBot="1" thickTop="1">
      <c r="A14" s="645"/>
      <c r="B14" s="641"/>
      <c r="C14" s="641"/>
      <c r="D14" s="641"/>
      <c r="E14" s="641"/>
      <c r="F14" s="641"/>
      <c r="G14" s="641"/>
      <c r="H14" s="643"/>
      <c r="I14" s="640"/>
      <c r="J14" s="488" t="s">
        <v>219</v>
      </c>
      <c r="K14" s="489" t="s">
        <v>68</v>
      </c>
      <c r="L14" s="488" t="s">
        <v>66</v>
      </c>
      <c r="M14" s="489" t="s">
        <v>67</v>
      </c>
      <c r="N14" s="488" t="s">
        <v>220</v>
      </c>
      <c r="O14" s="489" t="s">
        <v>67</v>
      </c>
      <c r="P14" s="489" t="s">
        <v>70</v>
      </c>
      <c r="Q14" s="489" t="s">
        <v>220</v>
      </c>
      <c r="R14" s="640"/>
      <c r="S14" s="488" t="s">
        <v>70</v>
      </c>
      <c r="T14" s="488" t="s">
        <v>108</v>
      </c>
      <c r="U14" s="488" t="s">
        <v>68</v>
      </c>
      <c r="V14" s="488" t="s">
        <v>221</v>
      </c>
      <c r="W14" s="640"/>
      <c r="X14" s="640"/>
    </row>
    <row r="15" spans="1:25" ht="14.25" customHeight="1" thickBot="1" thickTop="1">
      <c r="A15" s="700">
        <v>1</v>
      </c>
      <c r="B15" s="681" t="s">
        <v>239</v>
      </c>
      <c r="C15" s="683"/>
      <c r="D15" s="583" t="s">
        <v>226</v>
      </c>
      <c r="E15" s="584" t="s">
        <v>227</v>
      </c>
      <c r="F15" s="583">
        <v>1</v>
      </c>
      <c r="G15" s="584" t="s">
        <v>167</v>
      </c>
      <c r="H15" s="467" t="s">
        <v>30</v>
      </c>
      <c r="I15" s="427">
        <v>45344</v>
      </c>
      <c r="J15" s="427">
        <f>I15+13</f>
        <v>45357</v>
      </c>
      <c r="K15" s="427">
        <f>J15+5</f>
        <v>45362</v>
      </c>
      <c r="L15" s="427">
        <f>K15+30</f>
        <v>45392</v>
      </c>
      <c r="M15" s="427">
        <f>L15+15</f>
        <v>45407</v>
      </c>
      <c r="N15" s="427">
        <f>M15+12</f>
        <v>45419</v>
      </c>
      <c r="O15" s="427">
        <f>N15+15</f>
        <v>45434</v>
      </c>
      <c r="P15" s="427">
        <f>O15+7</f>
        <v>45441</v>
      </c>
      <c r="Q15" s="427">
        <f>P15+12</f>
        <v>45453</v>
      </c>
      <c r="R15" s="453"/>
      <c r="S15" s="427">
        <f>Q15+7</f>
        <v>45460</v>
      </c>
      <c r="T15" s="427">
        <f>S15+10</f>
        <v>45470</v>
      </c>
      <c r="U15" s="427">
        <f>T15+4</f>
        <v>45474</v>
      </c>
      <c r="V15" s="427">
        <f>U15+3</f>
        <v>45477</v>
      </c>
      <c r="W15" s="442"/>
      <c r="X15" s="442"/>
      <c r="Y15" s="24"/>
    </row>
    <row r="16" spans="1:24" ht="19.5" customHeight="1" thickBot="1" thickTop="1">
      <c r="A16" s="700"/>
      <c r="B16" s="681"/>
      <c r="C16" s="683"/>
      <c r="D16" s="583"/>
      <c r="E16" s="584"/>
      <c r="F16" s="583"/>
      <c r="G16" s="584"/>
      <c r="H16" s="417" t="s">
        <v>31</v>
      </c>
      <c r="I16" s="429"/>
      <c r="J16" s="429"/>
      <c r="K16" s="429"/>
      <c r="L16" s="429"/>
      <c r="M16" s="429"/>
      <c r="N16" s="429"/>
      <c r="O16" s="429"/>
      <c r="P16" s="419"/>
      <c r="Q16" s="419"/>
      <c r="R16" s="443"/>
      <c r="S16" s="418"/>
      <c r="T16" s="418"/>
      <c r="U16" s="418"/>
      <c r="V16" s="418"/>
      <c r="W16" s="443"/>
      <c r="X16" s="443"/>
    </row>
    <row r="17" spans="1:25" ht="15" customHeight="1" thickBot="1" thickTop="1">
      <c r="A17" s="700">
        <v>2</v>
      </c>
      <c r="B17" s="681" t="s">
        <v>231</v>
      </c>
      <c r="C17" s="683"/>
      <c r="D17" s="583" t="s">
        <v>226</v>
      </c>
      <c r="E17" s="584" t="s">
        <v>227</v>
      </c>
      <c r="F17" s="583">
        <v>2</v>
      </c>
      <c r="G17" s="584" t="s">
        <v>167</v>
      </c>
      <c r="H17" s="467" t="s">
        <v>30</v>
      </c>
      <c r="I17" s="427">
        <v>45345</v>
      </c>
      <c r="J17" s="427">
        <f>I17+13</f>
        <v>45358</v>
      </c>
      <c r="K17" s="427">
        <f>J17+4</f>
        <v>45362</v>
      </c>
      <c r="L17" s="427">
        <f>K17+30</f>
        <v>45392</v>
      </c>
      <c r="M17" s="427">
        <f>L17+15</f>
        <v>45407</v>
      </c>
      <c r="N17" s="427">
        <f>M17+12</f>
        <v>45419</v>
      </c>
      <c r="O17" s="427">
        <f>N17+24</f>
        <v>45443</v>
      </c>
      <c r="P17" s="427">
        <f>O17+11</f>
        <v>45454</v>
      </c>
      <c r="Q17" s="427">
        <f>P17+17</f>
        <v>45471</v>
      </c>
      <c r="R17" s="453"/>
      <c r="S17" s="427">
        <f>Q17+11</f>
        <v>45482</v>
      </c>
      <c r="T17" s="427">
        <f>S17+14</f>
        <v>45496</v>
      </c>
      <c r="U17" s="427">
        <f>T17+3</f>
        <v>45499</v>
      </c>
      <c r="V17" s="427">
        <f>U17+5</f>
        <v>45504</v>
      </c>
      <c r="W17" s="442"/>
      <c r="X17" s="442"/>
      <c r="Y17" s="24"/>
    </row>
    <row r="18" spans="1:25" ht="19.5" customHeight="1" thickBot="1" thickTop="1">
      <c r="A18" s="700"/>
      <c r="B18" s="681"/>
      <c r="C18" s="683"/>
      <c r="D18" s="583"/>
      <c r="E18" s="584"/>
      <c r="F18" s="583"/>
      <c r="G18" s="584"/>
      <c r="H18" s="417" t="s">
        <v>31</v>
      </c>
      <c r="I18" s="429"/>
      <c r="J18" s="429"/>
      <c r="K18" s="429"/>
      <c r="L18" s="429"/>
      <c r="M18" s="429"/>
      <c r="N18" s="429"/>
      <c r="O18" s="429"/>
      <c r="P18" s="419"/>
      <c r="Q18" s="419"/>
      <c r="R18" s="443"/>
      <c r="S18" s="418"/>
      <c r="T18" s="418"/>
      <c r="U18" s="418"/>
      <c r="V18" s="418"/>
      <c r="W18" s="443"/>
      <c r="X18" s="443"/>
      <c r="Y18" s="24"/>
    </row>
    <row r="19" spans="1:25" ht="15" customHeight="1" thickBot="1" thickTop="1">
      <c r="A19" s="700">
        <v>3</v>
      </c>
      <c r="B19" s="681" t="s">
        <v>232</v>
      </c>
      <c r="C19" s="683"/>
      <c r="D19" s="583" t="s">
        <v>226</v>
      </c>
      <c r="E19" s="584" t="s">
        <v>227</v>
      </c>
      <c r="F19" s="583">
        <v>3</v>
      </c>
      <c r="G19" s="584" t="s">
        <v>167</v>
      </c>
      <c r="H19" s="467" t="s">
        <v>30</v>
      </c>
      <c r="I19" s="444">
        <v>45352</v>
      </c>
      <c r="J19" s="427">
        <f>I19+12</f>
        <v>45364</v>
      </c>
      <c r="K19" s="427">
        <f>J19+5</f>
        <v>45369</v>
      </c>
      <c r="L19" s="427">
        <f>K19+30</f>
        <v>45399</v>
      </c>
      <c r="M19" s="427">
        <f>L19+15</f>
        <v>45414</v>
      </c>
      <c r="N19" s="427">
        <f>M19+12</f>
        <v>45426</v>
      </c>
      <c r="O19" s="427">
        <f>N19+15</f>
        <v>45441</v>
      </c>
      <c r="P19" s="445">
        <f>O19+7</f>
        <v>45448</v>
      </c>
      <c r="Q19" s="445">
        <f>P19+12</f>
        <v>45460</v>
      </c>
      <c r="R19" s="453"/>
      <c r="S19" s="445">
        <f>Q19+7</f>
        <v>45467</v>
      </c>
      <c r="T19" s="427">
        <f>S19+10</f>
        <v>45477</v>
      </c>
      <c r="U19" s="427">
        <f>T19+4</f>
        <v>45481</v>
      </c>
      <c r="V19" s="427">
        <f>U19+3</f>
        <v>45484</v>
      </c>
      <c r="W19" s="442"/>
      <c r="X19" s="442"/>
      <c r="Y19" s="24"/>
    </row>
    <row r="20" spans="1:25" ht="21.75" customHeight="1" thickBot="1" thickTop="1">
      <c r="A20" s="700"/>
      <c r="B20" s="681"/>
      <c r="C20" s="683"/>
      <c r="D20" s="583"/>
      <c r="E20" s="584"/>
      <c r="F20" s="583"/>
      <c r="G20" s="584"/>
      <c r="H20" s="417" t="s">
        <v>31</v>
      </c>
      <c r="I20" s="429"/>
      <c r="J20" s="429"/>
      <c r="K20" s="429"/>
      <c r="L20" s="429"/>
      <c r="M20" s="429"/>
      <c r="N20" s="429"/>
      <c r="O20" s="429"/>
      <c r="P20" s="419"/>
      <c r="Q20" s="419"/>
      <c r="R20" s="443"/>
      <c r="S20" s="418"/>
      <c r="T20" s="418"/>
      <c r="U20" s="418"/>
      <c r="V20" s="418"/>
      <c r="W20" s="443"/>
      <c r="X20" s="443"/>
      <c r="Y20" s="24"/>
    </row>
    <row r="21" spans="1:38" s="552" customFormat="1" ht="16.5" thickBot="1" thickTop="1">
      <c r="A21" s="681">
        <v>4</v>
      </c>
      <c r="B21" s="681" t="s">
        <v>260</v>
      </c>
      <c r="C21" s="582"/>
      <c r="D21" s="659" t="s">
        <v>226</v>
      </c>
      <c r="E21" s="660" t="s">
        <v>227</v>
      </c>
      <c r="F21" s="659">
        <v>4</v>
      </c>
      <c r="G21" s="702" t="s">
        <v>167</v>
      </c>
      <c r="H21" s="422" t="s">
        <v>30</v>
      </c>
      <c r="I21" s="430">
        <v>45357</v>
      </c>
      <c r="J21" s="430">
        <f>I21+12</f>
        <v>45369</v>
      </c>
      <c r="K21" s="430">
        <f>J21+3</f>
        <v>45372</v>
      </c>
      <c r="L21" s="430">
        <f>K21+30</f>
        <v>45402</v>
      </c>
      <c r="M21" s="430">
        <f>L21+16</f>
        <v>45418</v>
      </c>
      <c r="N21" s="430">
        <f>M21+14</f>
        <v>45432</v>
      </c>
      <c r="O21" s="430">
        <f>N21+15</f>
        <v>45447</v>
      </c>
      <c r="P21" s="554">
        <f>O21+11</f>
        <v>45458</v>
      </c>
      <c r="Q21" s="554">
        <f>P21+17</f>
        <v>45475</v>
      </c>
      <c r="R21" s="555"/>
      <c r="S21" s="554">
        <f>Q21+7</f>
        <v>45482</v>
      </c>
      <c r="T21" s="430">
        <f>S21+10</f>
        <v>45492</v>
      </c>
      <c r="U21" s="430">
        <f>T21+3</f>
        <v>45495</v>
      </c>
      <c r="V21" s="430">
        <f>U21+3</f>
        <v>45498</v>
      </c>
      <c r="W21" s="556"/>
      <c r="X21" s="556"/>
      <c r="Y21" s="11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</row>
    <row r="22" spans="1:38" s="552" customFormat="1" ht="19.5" customHeight="1" thickBot="1" thickTop="1">
      <c r="A22" s="681"/>
      <c r="B22" s="681"/>
      <c r="C22" s="582"/>
      <c r="D22" s="659"/>
      <c r="E22" s="660"/>
      <c r="F22" s="659"/>
      <c r="G22" s="702"/>
      <c r="H22" s="429" t="s">
        <v>31</v>
      </c>
      <c r="I22" s="429"/>
      <c r="J22" s="429"/>
      <c r="K22" s="429"/>
      <c r="L22" s="429"/>
      <c r="M22" s="429"/>
      <c r="N22" s="429"/>
      <c r="O22" s="429"/>
      <c r="P22" s="429"/>
      <c r="Q22" s="429"/>
      <c r="R22" s="558"/>
      <c r="S22" s="429"/>
      <c r="T22" s="429"/>
      <c r="U22" s="429"/>
      <c r="V22" s="429"/>
      <c r="W22" s="429"/>
      <c r="X22" s="429"/>
      <c r="Y22" s="11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</row>
    <row r="23" spans="1:38" s="552" customFormat="1" ht="15" customHeight="1" thickBot="1" thickTop="1">
      <c r="A23" s="681">
        <v>5</v>
      </c>
      <c r="B23" s="681" t="s">
        <v>263</v>
      </c>
      <c r="C23" s="582"/>
      <c r="D23" s="659" t="s">
        <v>226</v>
      </c>
      <c r="E23" s="681"/>
      <c r="F23" s="681">
        <v>5</v>
      </c>
      <c r="G23" s="584" t="s">
        <v>298</v>
      </c>
      <c r="H23" s="422" t="s">
        <v>30</v>
      </c>
      <c r="I23" s="430">
        <v>45357</v>
      </c>
      <c r="J23" s="430">
        <f>I23+12</f>
        <v>45369</v>
      </c>
      <c r="K23" s="430">
        <f>J23+3</f>
        <v>45372</v>
      </c>
      <c r="L23" s="430">
        <f>K23+30</f>
        <v>45402</v>
      </c>
      <c r="M23" s="430">
        <f>L23+16</f>
        <v>45418</v>
      </c>
      <c r="N23" s="430">
        <f>M23+16</f>
        <v>45434</v>
      </c>
      <c r="O23" s="430">
        <f>N23+12</f>
        <v>45446</v>
      </c>
      <c r="P23" s="554">
        <f>O23+7</f>
        <v>45453</v>
      </c>
      <c r="Q23" s="554">
        <f>P23+14</f>
        <v>45467</v>
      </c>
      <c r="R23" s="555"/>
      <c r="S23" s="554">
        <f>Q23+7</f>
        <v>45474</v>
      </c>
      <c r="T23" s="430">
        <f>S23+10</f>
        <v>45484</v>
      </c>
      <c r="U23" s="430">
        <f>T23+5</f>
        <v>45489</v>
      </c>
      <c r="V23" s="430">
        <f>U23+3</f>
        <v>45492</v>
      </c>
      <c r="W23" s="558"/>
      <c r="X23" s="558"/>
      <c r="Y23" s="11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</row>
    <row r="24" spans="1:38" s="552" customFormat="1" ht="20.25" customHeight="1" thickBot="1" thickTop="1">
      <c r="A24" s="681"/>
      <c r="B24" s="681"/>
      <c r="C24" s="582"/>
      <c r="D24" s="659"/>
      <c r="E24" s="681"/>
      <c r="F24" s="681"/>
      <c r="G24" s="584"/>
      <c r="H24" s="417" t="s">
        <v>31</v>
      </c>
      <c r="I24" s="429"/>
      <c r="J24" s="429"/>
      <c r="K24" s="429"/>
      <c r="L24" s="429"/>
      <c r="M24" s="429"/>
      <c r="N24" s="429"/>
      <c r="O24" s="429"/>
      <c r="P24" s="429"/>
      <c r="Q24" s="429"/>
      <c r="R24" s="558"/>
      <c r="S24" s="429"/>
      <c r="T24" s="429"/>
      <c r="U24" s="429"/>
      <c r="V24" s="429"/>
      <c r="W24" s="429"/>
      <c r="X24" s="429"/>
      <c r="Y24" s="11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</row>
    <row r="25" spans="1:25" ht="16.5" thickBot="1" thickTop="1">
      <c r="A25" s="700">
        <v>6</v>
      </c>
      <c r="B25" s="681" t="s">
        <v>233</v>
      </c>
      <c r="C25" s="683"/>
      <c r="D25" s="583" t="s">
        <v>226</v>
      </c>
      <c r="E25" s="584" t="s">
        <v>227</v>
      </c>
      <c r="F25" s="659">
        <v>6</v>
      </c>
      <c r="G25" s="584" t="s">
        <v>167</v>
      </c>
      <c r="H25" s="467" t="s">
        <v>30</v>
      </c>
      <c r="I25" s="444">
        <v>45366</v>
      </c>
      <c r="J25" s="427">
        <f>I25+12</f>
        <v>45378</v>
      </c>
      <c r="K25" s="427">
        <f>J25+5</f>
        <v>45383</v>
      </c>
      <c r="L25" s="427">
        <f>K25+30</f>
        <v>45413</v>
      </c>
      <c r="M25" s="427">
        <f>L25+15</f>
        <v>45428</v>
      </c>
      <c r="N25" s="427">
        <f>M25+12</f>
        <v>45440</v>
      </c>
      <c r="O25" s="427">
        <f>N25+15</f>
        <v>45455</v>
      </c>
      <c r="P25" s="445">
        <f>O25+7</f>
        <v>45462</v>
      </c>
      <c r="Q25" s="445">
        <f>P25+12</f>
        <v>45474</v>
      </c>
      <c r="R25" s="453"/>
      <c r="S25" s="445">
        <f>Q25+7</f>
        <v>45481</v>
      </c>
      <c r="T25" s="427">
        <f>S25+10</f>
        <v>45491</v>
      </c>
      <c r="U25" s="427">
        <f>T25+4</f>
        <v>45495</v>
      </c>
      <c r="V25" s="427">
        <f>U25+3</f>
        <v>45498</v>
      </c>
      <c r="W25" s="442"/>
      <c r="X25" s="442"/>
      <c r="Y25" s="24"/>
    </row>
    <row r="26" spans="1:24" ht="24" customHeight="1" thickBot="1" thickTop="1">
      <c r="A26" s="700"/>
      <c r="B26" s="681"/>
      <c r="C26" s="683"/>
      <c r="D26" s="583"/>
      <c r="E26" s="584"/>
      <c r="F26" s="659"/>
      <c r="G26" s="584"/>
      <c r="H26" s="417" t="s">
        <v>31</v>
      </c>
      <c r="I26" s="429"/>
      <c r="J26" s="429"/>
      <c r="K26" s="429"/>
      <c r="L26" s="429"/>
      <c r="M26" s="429"/>
      <c r="N26" s="429"/>
      <c r="O26" s="429"/>
      <c r="P26" s="417"/>
      <c r="Q26" s="417"/>
      <c r="R26" s="429"/>
      <c r="S26" s="429"/>
      <c r="T26" s="429"/>
      <c r="U26" s="429"/>
      <c r="V26" s="429"/>
      <c r="W26" s="446"/>
      <c r="X26" s="446"/>
    </row>
    <row r="27" spans="1:24" ht="14.25" customHeight="1" thickBot="1" thickTop="1">
      <c r="A27" s="700">
        <v>7</v>
      </c>
      <c r="B27" s="681" t="s">
        <v>234</v>
      </c>
      <c r="C27" s="683"/>
      <c r="D27" s="583" t="s">
        <v>226</v>
      </c>
      <c r="E27" s="584" t="s">
        <v>227</v>
      </c>
      <c r="F27" s="659">
        <v>7</v>
      </c>
      <c r="G27" s="584" t="s">
        <v>167</v>
      </c>
      <c r="H27" s="467" t="s">
        <v>30</v>
      </c>
      <c r="I27" s="444">
        <v>45366</v>
      </c>
      <c r="J27" s="427">
        <f>I27+14</f>
        <v>45380</v>
      </c>
      <c r="K27" s="427">
        <f>J27+3</f>
        <v>45383</v>
      </c>
      <c r="L27" s="427">
        <f>K27+30</f>
        <v>45413</v>
      </c>
      <c r="M27" s="427">
        <f>L27+15</f>
        <v>45428</v>
      </c>
      <c r="N27" s="427">
        <f>M27+12</f>
        <v>45440</v>
      </c>
      <c r="O27" s="427">
        <f>N27+15</f>
        <v>45455</v>
      </c>
      <c r="P27" s="445">
        <f>O27+7</f>
        <v>45462</v>
      </c>
      <c r="Q27" s="445">
        <f>P27+12</f>
        <v>45474</v>
      </c>
      <c r="R27" s="453"/>
      <c r="S27" s="445">
        <f>Q27+7</f>
        <v>45481</v>
      </c>
      <c r="T27" s="427">
        <f>S27+10</f>
        <v>45491</v>
      </c>
      <c r="U27" s="427">
        <f>T27+4</f>
        <v>45495</v>
      </c>
      <c r="V27" s="427">
        <f>U27+3</f>
        <v>45498</v>
      </c>
      <c r="W27" s="447"/>
      <c r="X27" s="447"/>
    </row>
    <row r="28" spans="1:24" ht="18.75" customHeight="1" thickBot="1" thickTop="1">
      <c r="A28" s="700"/>
      <c r="B28" s="681"/>
      <c r="C28" s="683"/>
      <c r="D28" s="583"/>
      <c r="E28" s="584"/>
      <c r="F28" s="659"/>
      <c r="G28" s="584"/>
      <c r="H28" s="417" t="s">
        <v>31</v>
      </c>
      <c r="I28" s="429"/>
      <c r="J28" s="429"/>
      <c r="K28" s="429"/>
      <c r="L28" s="429"/>
      <c r="M28" s="429"/>
      <c r="N28" s="429"/>
      <c r="O28" s="429"/>
      <c r="P28" s="417"/>
      <c r="Q28" s="417"/>
      <c r="R28" s="429"/>
      <c r="S28" s="429"/>
      <c r="T28" s="429"/>
      <c r="U28" s="429"/>
      <c r="V28" s="429"/>
      <c r="W28" s="446"/>
      <c r="X28" s="446"/>
    </row>
    <row r="29" spans="1:24" ht="16.5" thickBot="1" thickTop="1">
      <c r="A29" s="700">
        <v>8</v>
      </c>
      <c r="B29" s="681" t="s">
        <v>235</v>
      </c>
      <c r="C29" s="683"/>
      <c r="D29" s="583" t="s">
        <v>226</v>
      </c>
      <c r="E29" s="584" t="s">
        <v>227</v>
      </c>
      <c r="F29" s="701">
        <v>8</v>
      </c>
      <c r="G29" s="584" t="s">
        <v>167</v>
      </c>
      <c r="H29" s="467" t="s">
        <v>30</v>
      </c>
      <c r="I29" s="444">
        <v>45370</v>
      </c>
      <c r="J29" s="427">
        <f>I29+14</f>
        <v>45384</v>
      </c>
      <c r="K29" s="427">
        <f>J29+3</f>
        <v>45387</v>
      </c>
      <c r="L29" s="427">
        <f>K29+31</f>
        <v>45418</v>
      </c>
      <c r="M29" s="427">
        <f>L29+15</f>
        <v>45433</v>
      </c>
      <c r="N29" s="427">
        <f>M29+13</f>
        <v>45446</v>
      </c>
      <c r="O29" s="427">
        <f>N29+15</f>
        <v>45461</v>
      </c>
      <c r="P29" s="445">
        <f>O29+7</f>
        <v>45468</v>
      </c>
      <c r="Q29" s="445">
        <f>P29+13</f>
        <v>45481</v>
      </c>
      <c r="R29" s="453"/>
      <c r="S29" s="445">
        <f>Q29+7</f>
        <v>45488</v>
      </c>
      <c r="T29" s="427">
        <f>S29+10</f>
        <v>45498</v>
      </c>
      <c r="U29" s="427">
        <f>T29+4</f>
        <v>45502</v>
      </c>
      <c r="V29" s="427">
        <f>U29+3</f>
        <v>45505</v>
      </c>
      <c r="W29" s="467"/>
      <c r="X29" s="467"/>
    </row>
    <row r="30" spans="1:24" ht="16.5" thickBot="1" thickTop="1">
      <c r="A30" s="700"/>
      <c r="B30" s="681"/>
      <c r="C30" s="683"/>
      <c r="D30" s="583"/>
      <c r="E30" s="584"/>
      <c r="F30" s="701"/>
      <c r="G30" s="584"/>
      <c r="H30" s="417" t="s">
        <v>31</v>
      </c>
      <c r="I30" s="429"/>
      <c r="J30" s="429"/>
      <c r="K30" s="429"/>
      <c r="L30" s="429"/>
      <c r="M30" s="429"/>
      <c r="N30" s="429"/>
      <c r="O30" s="429"/>
      <c r="P30" s="417"/>
      <c r="Q30" s="417"/>
      <c r="R30" s="429"/>
      <c r="S30" s="429"/>
      <c r="T30" s="429"/>
      <c r="U30" s="429"/>
      <c r="V30" s="429"/>
      <c r="W30" s="446"/>
      <c r="X30" s="446"/>
    </row>
    <row r="31" spans="1:24" ht="16.5" thickBot="1" thickTop="1">
      <c r="A31" s="700">
        <v>9</v>
      </c>
      <c r="B31" s="681" t="s">
        <v>236</v>
      </c>
      <c r="C31" s="683"/>
      <c r="D31" s="583" t="s">
        <v>226</v>
      </c>
      <c r="E31" s="584" t="s">
        <v>227</v>
      </c>
      <c r="F31" s="659">
        <v>9</v>
      </c>
      <c r="G31" s="584" t="s">
        <v>167</v>
      </c>
      <c r="H31" s="467" t="s">
        <v>30</v>
      </c>
      <c r="I31" s="444">
        <v>45370</v>
      </c>
      <c r="J31" s="427">
        <f>I31+14</f>
        <v>45384</v>
      </c>
      <c r="K31" s="427">
        <f>J31+3</f>
        <v>45387</v>
      </c>
      <c r="L31" s="427">
        <f>K31+31</f>
        <v>45418</v>
      </c>
      <c r="M31" s="427">
        <f>L31+15</f>
        <v>45433</v>
      </c>
      <c r="N31" s="427">
        <f>M31+13</f>
        <v>45446</v>
      </c>
      <c r="O31" s="427">
        <f>N31+15</f>
        <v>45461</v>
      </c>
      <c r="P31" s="445">
        <f>O31+7</f>
        <v>45468</v>
      </c>
      <c r="Q31" s="445">
        <f>P31+13</f>
        <v>45481</v>
      </c>
      <c r="R31" s="453"/>
      <c r="S31" s="445">
        <f>Q31+7</f>
        <v>45488</v>
      </c>
      <c r="T31" s="427">
        <f>S31+10</f>
        <v>45498</v>
      </c>
      <c r="U31" s="427">
        <f>T31+4</f>
        <v>45502</v>
      </c>
      <c r="V31" s="427">
        <f>U31+3</f>
        <v>45505</v>
      </c>
      <c r="W31" s="467"/>
      <c r="X31" s="467"/>
    </row>
    <row r="32" spans="1:24" ht="16.5" thickBot="1" thickTop="1">
      <c r="A32" s="700"/>
      <c r="B32" s="681"/>
      <c r="C32" s="683"/>
      <c r="D32" s="583"/>
      <c r="E32" s="584"/>
      <c r="F32" s="659"/>
      <c r="G32" s="584"/>
      <c r="H32" s="429" t="s">
        <v>31</v>
      </c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46"/>
      <c r="X32" s="446"/>
    </row>
    <row r="33" spans="1:26" s="550" customFormat="1" ht="15" customHeight="1" thickBot="1" thickTop="1">
      <c r="A33" s="681">
        <v>10</v>
      </c>
      <c r="B33" s="682" t="s">
        <v>237</v>
      </c>
      <c r="C33" s="683"/>
      <c r="D33" s="681" t="s">
        <v>226</v>
      </c>
      <c r="E33" s="681" t="s">
        <v>227</v>
      </c>
      <c r="F33" s="681">
        <v>10</v>
      </c>
      <c r="G33" s="681" t="s">
        <v>167</v>
      </c>
      <c r="H33" s="444" t="s">
        <v>30</v>
      </c>
      <c r="I33" s="444">
        <v>45378</v>
      </c>
      <c r="J33" s="427">
        <f>I33+12</f>
        <v>45390</v>
      </c>
      <c r="K33" s="427">
        <f>J33+3</f>
        <v>45393</v>
      </c>
      <c r="L33" s="427">
        <f>K33+32</f>
        <v>45425</v>
      </c>
      <c r="M33" s="427">
        <f>L33+15</f>
        <v>45440</v>
      </c>
      <c r="N33" s="427">
        <f>M33+13</f>
        <v>45453</v>
      </c>
      <c r="O33" s="427">
        <f>N33+15</f>
        <v>45468</v>
      </c>
      <c r="P33" s="445">
        <f>O33+7</f>
        <v>45475</v>
      </c>
      <c r="Q33" s="445">
        <f>P33+13</f>
        <v>45488</v>
      </c>
      <c r="R33" s="453"/>
      <c r="S33" s="445">
        <f>Q33+7</f>
        <v>45495</v>
      </c>
      <c r="T33" s="427">
        <f>S33+10</f>
        <v>45505</v>
      </c>
      <c r="U33" s="427">
        <f>T33+4</f>
        <v>45509</v>
      </c>
      <c r="V33" s="427">
        <f>U33+3</f>
        <v>45512</v>
      </c>
      <c r="W33" s="444"/>
      <c r="X33" s="444"/>
      <c r="Y33" s="444"/>
      <c r="Z33" s="444"/>
    </row>
    <row r="34" spans="1:24" s="550" customFormat="1" ht="36" customHeight="1" thickBot="1" thickTop="1">
      <c r="A34" s="681"/>
      <c r="B34" s="699"/>
      <c r="C34" s="683"/>
      <c r="D34" s="681"/>
      <c r="E34" s="681"/>
      <c r="F34" s="681"/>
      <c r="G34" s="681"/>
      <c r="H34" s="429" t="s">
        <v>31</v>
      </c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</row>
    <row r="35" spans="1:24" s="551" customFormat="1" ht="15" customHeight="1" thickBot="1" thickTop="1">
      <c r="A35" s="681">
        <v>11</v>
      </c>
      <c r="B35" s="682" t="s">
        <v>238</v>
      </c>
      <c r="C35" s="683"/>
      <c r="D35" s="683" t="s">
        <v>226</v>
      </c>
      <c r="E35" s="683" t="s">
        <v>227</v>
      </c>
      <c r="F35" s="681">
        <v>11</v>
      </c>
      <c r="G35" s="683" t="s">
        <v>167</v>
      </c>
      <c r="H35" s="559" t="s">
        <v>30</v>
      </c>
      <c r="I35" s="444">
        <v>45378</v>
      </c>
      <c r="J35" s="427">
        <f>I35+12</f>
        <v>45390</v>
      </c>
      <c r="K35" s="427">
        <f>J35+3</f>
        <v>45393</v>
      </c>
      <c r="L35" s="427">
        <f>K35+32</f>
        <v>45425</v>
      </c>
      <c r="M35" s="427">
        <f>L35+15</f>
        <v>45440</v>
      </c>
      <c r="N35" s="427">
        <f>M35+13</f>
        <v>45453</v>
      </c>
      <c r="O35" s="427">
        <f>N35+15</f>
        <v>45468</v>
      </c>
      <c r="P35" s="445">
        <f>O35+7</f>
        <v>45475</v>
      </c>
      <c r="Q35" s="445">
        <f>P35+13</f>
        <v>45488</v>
      </c>
      <c r="R35" s="453"/>
      <c r="S35" s="445">
        <f>Q35+7</f>
        <v>45495</v>
      </c>
      <c r="T35" s="427">
        <f>S35+10</f>
        <v>45505</v>
      </c>
      <c r="U35" s="427">
        <f>T35+4</f>
        <v>45509</v>
      </c>
      <c r="V35" s="427">
        <f>U35+3</f>
        <v>45512</v>
      </c>
      <c r="W35" s="422"/>
      <c r="X35" s="422"/>
    </row>
    <row r="36" spans="1:24" s="551" customFormat="1" ht="27" customHeight="1" thickBot="1" thickTop="1">
      <c r="A36" s="681"/>
      <c r="B36" s="699"/>
      <c r="C36" s="683"/>
      <c r="D36" s="683"/>
      <c r="E36" s="683"/>
      <c r="F36" s="681"/>
      <c r="G36" s="683"/>
      <c r="H36" s="564" t="s">
        <v>31</v>
      </c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5"/>
      <c r="X36" s="565"/>
    </row>
    <row r="37" spans="1:30" s="552" customFormat="1" ht="14.25" customHeight="1" thickBot="1" thickTop="1">
      <c r="A37" s="681">
        <v>12</v>
      </c>
      <c r="B37" s="681" t="s">
        <v>261</v>
      </c>
      <c r="C37" s="683"/>
      <c r="D37" s="683" t="s">
        <v>226</v>
      </c>
      <c r="E37" s="683" t="s">
        <v>227</v>
      </c>
      <c r="F37" s="681">
        <v>12</v>
      </c>
      <c r="G37" s="683" t="s">
        <v>167</v>
      </c>
      <c r="H37" s="422" t="s">
        <v>30</v>
      </c>
      <c r="I37" s="563">
        <v>45383</v>
      </c>
      <c r="J37" s="563">
        <f>I37+12</f>
        <v>45395</v>
      </c>
      <c r="K37" s="563">
        <f>J37+5</f>
        <v>45400</v>
      </c>
      <c r="L37" s="563">
        <f>K37+30</f>
        <v>45430</v>
      </c>
      <c r="M37" s="563">
        <f>L37+21</f>
        <v>45451</v>
      </c>
      <c r="N37" s="563">
        <f>M37+14</f>
        <v>45465</v>
      </c>
      <c r="O37" s="563">
        <f>N37+16</f>
        <v>45481</v>
      </c>
      <c r="P37" s="566">
        <f>O37+7</f>
        <v>45488</v>
      </c>
      <c r="Q37" s="566">
        <f>P37+15</f>
        <v>45503</v>
      </c>
      <c r="R37" s="567"/>
      <c r="S37" s="566">
        <f>Q37+7</f>
        <v>45510</v>
      </c>
      <c r="T37" s="563">
        <f>S37+10</f>
        <v>45520</v>
      </c>
      <c r="U37" s="563">
        <f>T37+3</f>
        <v>45523</v>
      </c>
      <c r="V37" s="563">
        <f>U37+3</f>
        <v>45526</v>
      </c>
      <c r="W37" s="568"/>
      <c r="X37" s="568"/>
      <c r="Y37" s="557"/>
      <c r="Z37" s="557"/>
      <c r="AA37" s="557"/>
      <c r="AB37" s="557"/>
      <c r="AC37" s="557"/>
      <c r="AD37" s="557"/>
    </row>
    <row r="38" spans="1:38" s="552" customFormat="1" ht="25.5" customHeight="1" thickBot="1" thickTop="1">
      <c r="A38" s="681"/>
      <c r="B38" s="681"/>
      <c r="C38" s="683"/>
      <c r="D38" s="683"/>
      <c r="E38" s="683"/>
      <c r="F38" s="681"/>
      <c r="G38" s="683"/>
      <c r="H38" s="429" t="s">
        <v>31</v>
      </c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</row>
    <row r="39" spans="1:24" ht="22.5" customHeight="1" thickBot="1" thickTop="1">
      <c r="A39" s="681">
        <v>13</v>
      </c>
      <c r="B39" s="681" t="s">
        <v>262</v>
      </c>
      <c r="C39" s="683"/>
      <c r="D39" s="683" t="s">
        <v>255</v>
      </c>
      <c r="E39" s="683" t="s">
        <v>227</v>
      </c>
      <c r="F39" s="681">
        <v>13</v>
      </c>
      <c r="G39" s="683" t="s">
        <v>167</v>
      </c>
      <c r="H39" s="422" t="s">
        <v>30</v>
      </c>
      <c r="I39" s="578">
        <v>45383</v>
      </c>
      <c r="J39" s="578">
        <f>I39+12</f>
        <v>45395</v>
      </c>
      <c r="K39" s="578">
        <f>J39+5</f>
        <v>45400</v>
      </c>
      <c r="L39" s="578">
        <f>K39+30</f>
        <v>45430</v>
      </c>
      <c r="M39" s="578">
        <f>L39+21</f>
        <v>45451</v>
      </c>
      <c r="N39" s="578">
        <f>M39+14</f>
        <v>45465</v>
      </c>
      <c r="O39" s="578">
        <f>N39+16</f>
        <v>45481</v>
      </c>
      <c r="P39" s="578">
        <f>O39+7</f>
        <v>45488</v>
      </c>
      <c r="Q39" s="578">
        <f>P39+15</f>
        <v>45503</v>
      </c>
      <c r="R39" s="579"/>
      <c r="S39" s="578">
        <f>Q39+7</f>
        <v>45510</v>
      </c>
      <c r="T39" s="578">
        <f>S39+10</f>
        <v>45520</v>
      </c>
      <c r="U39" s="578">
        <f>T39+3</f>
        <v>45523</v>
      </c>
      <c r="V39" s="578">
        <f>U39+3</f>
        <v>45526</v>
      </c>
      <c r="W39" s="442"/>
      <c r="X39" s="442"/>
    </row>
    <row r="40" spans="1:24" ht="17.25" customHeight="1" thickBot="1" thickTop="1">
      <c r="A40" s="681"/>
      <c r="B40" s="681"/>
      <c r="C40" s="683"/>
      <c r="D40" s="683"/>
      <c r="E40" s="683"/>
      <c r="F40" s="681"/>
      <c r="G40" s="683"/>
      <c r="H40" s="564" t="s">
        <v>31</v>
      </c>
      <c r="I40" s="569"/>
      <c r="J40" s="569"/>
      <c r="K40" s="569"/>
      <c r="L40" s="569"/>
      <c r="M40" s="569"/>
      <c r="N40" s="569"/>
      <c r="O40" s="569"/>
      <c r="P40" s="570"/>
      <c r="Q40" s="570"/>
      <c r="R40" s="571"/>
      <c r="S40" s="570"/>
      <c r="T40" s="569"/>
      <c r="U40" s="569"/>
      <c r="V40" s="569"/>
      <c r="W40" s="572"/>
      <c r="X40" s="572"/>
    </row>
    <row r="41" spans="1:24" ht="17.25" customHeight="1" thickBot="1" thickTop="1">
      <c r="A41" s="681">
        <v>14</v>
      </c>
      <c r="B41" s="681" t="s">
        <v>264</v>
      </c>
      <c r="C41" s="683"/>
      <c r="D41" s="659" t="s">
        <v>226</v>
      </c>
      <c r="E41" s="683" t="s">
        <v>227</v>
      </c>
      <c r="F41" s="681">
        <v>14</v>
      </c>
      <c r="G41" s="683" t="s">
        <v>167</v>
      </c>
      <c r="H41" s="422" t="s">
        <v>30</v>
      </c>
      <c r="I41" s="430">
        <v>45386</v>
      </c>
      <c r="J41" s="430">
        <f>I41+12</f>
        <v>45398</v>
      </c>
      <c r="K41" s="427">
        <f>J41+3</f>
        <v>45401</v>
      </c>
      <c r="L41" s="427">
        <f>K41+31</f>
        <v>45432</v>
      </c>
      <c r="M41" s="427">
        <f>L41+15</f>
        <v>45447</v>
      </c>
      <c r="N41" s="427">
        <f>M41+13</f>
        <v>45460</v>
      </c>
      <c r="O41" s="427">
        <f>N41+15</f>
        <v>45475</v>
      </c>
      <c r="P41" s="445">
        <f>O41+13</f>
        <v>45488</v>
      </c>
      <c r="Q41" s="445">
        <f>P41+15</f>
        <v>45503</v>
      </c>
      <c r="R41" s="453"/>
      <c r="S41" s="445">
        <f>Q41+7</f>
        <v>45510</v>
      </c>
      <c r="T41" s="427">
        <f>S41+10</f>
        <v>45520</v>
      </c>
      <c r="U41" s="427">
        <f>T41+3</f>
        <v>45523</v>
      </c>
      <c r="V41" s="427">
        <f>U41+3</f>
        <v>45526</v>
      </c>
      <c r="W41" s="442"/>
      <c r="X41" s="442"/>
    </row>
    <row r="42" spans="1:24" ht="17.25" customHeight="1" thickBot="1" thickTop="1">
      <c r="A42" s="681"/>
      <c r="B42" s="681"/>
      <c r="C42" s="683"/>
      <c r="D42" s="659"/>
      <c r="E42" s="683"/>
      <c r="F42" s="681"/>
      <c r="G42" s="683"/>
      <c r="H42" s="564" t="s">
        <v>31</v>
      </c>
      <c r="I42" s="569"/>
      <c r="J42" s="569"/>
      <c r="K42" s="569"/>
      <c r="L42" s="569"/>
      <c r="M42" s="569"/>
      <c r="N42" s="569"/>
      <c r="O42" s="569"/>
      <c r="P42" s="570"/>
      <c r="Q42" s="570"/>
      <c r="R42" s="571"/>
      <c r="S42" s="570"/>
      <c r="T42" s="569"/>
      <c r="U42" s="569"/>
      <c r="V42" s="569"/>
      <c r="W42" s="572"/>
      <c r="X42" s="572"/>
    </row>
    <row r="43" spans="1:24" ht="17.25" customHeight="1" thickBot="1" thickTop="1">
      <c r="A43" s="681">
        <v>15</v>
      </c>
      <c r="B43" s="681" t="s">
        <v>265</v>
      </c>
      <c r="C43" s="683"/>
      <c r="D43" s="659" t="s">
        <v>226</v>
      </c>
      <c r="E43" s="683" t="s">
        <v>227</v>
      </c>
      <c r="F43" s="681">
        <v>15</v>
      </c>
      <c r="G43" s="683" t="s">
        <v>167</v>
      </c>
      <c r="H43" s="422" t="s">
        <v>30</v>
      </c>
      <c r="I43" s="430">
        <v>45386</v>
      </c>
      <c r="J43" s="430">
        <f>I43+12</f>
        <v>45398</v>
      </c>
      <c r="K43" s="427">
        <f>J43+3</f>
        <v>45401</v>
      </c>
      <c r="L43" s="427">
        <f>K43+31</f>
        <v>45432</v>
      </c>
      <c r="M43" s="427">
        <f>L43+15</f>
        <v>45447</v>
      </c>
      <c r="N43" s="427">
        <f>M43+13</f>
        <v>45460</v>
      </c>
      <c r="O43" s="427">
        <f>N43+15</f>
        <v>45475</v>
      </c>
      <c r="P43" s="445">
        <f>O43+13</f>
        <v>45488</v>
      </c>
      <c r="Q43" s="445">
        <f>P43+15</f>
        <v>45503</v>
      </c>
      <c r="R43" s="453"/>
      <c r="S43" s="445">
        <f>Q43+7</f>
        <v>45510</v>
      </c>
      <c r="T43" s="427">
        <f>S43+10</f>
        <v>45520</v>
      </c>
      <c r="U43" s="427">
        <f>T43+3</f>
        <v>45523</v>
      </c>
      <c r="V43" s="427">
        <f>U43+3</f>
        <v>45526</v>
      </c>
      <c r="W43" s="442"/>
      <c r="X43" s="442"/>
    </row>
    <row r="44" spans="1:24" ht="17.25" customHeight="1" thickBot="1" thickTop="1">
      <c r="A44" s="681"/>
      <c r="B44" s="681"/>
      <c r="C44" s="683"/>
      <c r="D44" s="659"/>
      <c r="E44" s="683"/>
      <c r="F44" s="681"/>
      <c r="G44" s="683"/>
      <c r="H44" s="564"/>
      <c r="I44" s="569"/>
      <c r="J44" s="569"/>
      <c r="K44" s="569"/>
      <c r="L44" s="569"/>
      <c r="M44" s="569"/>
      <c r="N44" s="569"/>
      <c r="O44" s="569"/>
      <c r="P44" s="570"/>
      <c r="Q44" s="570"/>
      <c r="R44" s="571"/>
      <c r="S44" s="570"/>
      <c r="T44" s="569"/>
      <c r="U44" s="569"/>
      <c r="V44" s="569"/>
      <c r="W44" s="572"/>
      <c r="X44" s="572"/>
    </row>
    <row r="45" spans="1:38" ht="17.25" customHeight="1" thickBot="1" thickTop="1">
      <c r="A45" s="681">
        <v>16</v>
      </c>
      <c r="B45" s="681" t="s">
        <v>266</v>
      </c>
      <c r="C45" s="683"/>
      <c r="D45" s="659" t="s">
        <v>226</v>
      </c>
      <c r="E45" s="683" t="s">
        <v>227</v>
      </c>
      <c r="F45" s="681">
        <v>16</v>
      </c>
      <c r="G45" s="683" t="s">
        <v>167</v>
      </c>
      <c r="H45" s="422" t="s">
        <v>30</v>
      </c>
      <c r="I45" s="430">
        <v>45390</v>
      </c>
      <c r="J45" s="430">
        <f>I45+14</f>
        <v>45404</v>
      </c>
      <c r="K45" s="427">
        <f>J45+3</f>
        <v>45407</v>
      </c>
      <c r="L45" s="427">
        <f>K45+32</f>
        <v>45439</v>
      </c>
      <c r="M45" s="427">
        <f>L45+15</f>
        <v>45454</v>
      </c>
      <c r="N45" s="427">
        <f>M45+13</f>
        <v>45467</v>
      </c>
      <c r="O45" s="427">
        <f>N45+15</f>
        <v>45482</v>
      </c>
      <c r="P45" s="445">
        <f>O45+7</f>
        <v>45489</v>
      </c>
      <c r="Q45" s="445">
        <f>P45+13</f>
        <v>45502</v>
      </c>
      <c r="R45" s="453"/>
      <c r="S45" s="445">
        <f>Q45+7</f>
        <v>45509</v>
      </c>
      <c r="T45" s="427">
        <f>S45+11</f>
        <v>45520</v>
      </c>
      <c r="U45" s="427">
        <f>T45+3</f>
        <v>45523</v>
      </c>
      <c r="V45" s="427">
        <f>U45+3</f>
        <v>45526</v>
      </c>
      <c r="W45" s="442"/>
      <c r="X45" s="442"/>
      <c r="Y45" s="569"/>
      <c r="Z45" s="569"/>
      <c r="AA45" s="569"/>
      <c r="AB45" s="569"/>
      <c r="AC45" s="569"/>
      <c r="AD45" s="570"/>
      <c r="AE45" s="570"/>
      <c r="AF45" s="571"/>
      <c r="AG45" s="570"/>
      <c r="AH45" s="569"/>
      <c r="AI45" s="569"/>
      <c r="AJ45" s="569"/>
      <c r="AK45" s="572"/>
      <c r="AL45" s="572"/>
    </row>
    <row r="46" spans="1:24" ht="17.25" customHeight="1" thickBot="1" thickTop="1">
      <c r="A46" s="682"/>
      <c r="B46" s="681"/>
      <c r="C46" s="683"/>
      <c r="D46" s="659"/>
      <c r="E46" s="683"/>
      <c r="F46" s="681"/>
      <c r="G46" s="683"/>
      <c r="H46" s="564" t="s">
        <v>31</v>
      </c>
      <c r="I46" s="569"/>
      <c r="J46" s="569"/>
      <c r="K46" s="569"/>
      <c r="L46" s="569"/>
      <c r="M46" s="569"/>
      <c r="N46" s="569"/>
      <c r="O46" s="569"/>
      <c r="P46" s="570"/>
      <c r="Q46" s="570"/>
      <c r="R46" s="571"/>
      <c r="S46" s="570"/>
      <c r="T46" s="569"/>
      <c r="U46" s="569"/>
      <c r="V46" s="569"/>
      <c r="W46" s="572"/>
      <c r="X46" s="572"/>
    </row>
    <row r="47" spans="1:24" ht="18" customHeight="1" thickBot="1" thickTop="1">
      <c r="A47" s="681">
        <v>17</v>
      </c>
      <c r="B47" s="705" t="s">
        <v>267</v>
      </c>
      <c r="C47" s="683"/>
      <c r="D47" s="659" t="s">
        <v>226</v>
      </c>
      <c r="E47" s="683" t="s">
        <v>227</v>
      </c>
      <c r="F47" s="681">
        <v>17</v>
      </c>
      <c r="G47" s="683" t="s">
        <v>167</v>
      </c>
      <c r="H47" s="422" t="s">
        <v>30</v>
      </c>
      <c r="I47" s="430">
        <v>45390</v>
      </c>
      <c r="J47" s="430">
        <f>I47+14</f>
        <v>45404</v>
      </c>
      <c r="K47" s="427">
        <f>J47+3</f>
        <v>45407</v>
      </c>
      <c r="L47" s="427">
        <f>K47+32</f>
        <v>45439</v>
      </c>
      <c r="M47" s="427">
        <f>L47+15</f>
        <v>45454</v>
      </c>
      <c r="N47" s="427">
        <f>M47+13</f>
        <v>45467</v>
      </c>
      <c r="O47" s="427">
        <f>N47+15</f>
        <v>45482</v>
      </c>
      <c r="P47" s="445">
        <f>O47+7</f>
        <v>45489</v>
      </c>
      <c r="Q47" s="445">
        <f>P47+13</f>
        <v>45502</v>
      </c>
      <c r="R47" s="453"/>
      <c r="S47" s="445">
        <f>Q47+7</f>
        <v>45509</v>
      </c>
      <c r="T47" s="427">
        <f>S47+11</f>
        <v>45520</v>
      </c>
      <c r="U47" s="427">
        <f>T47+3</f>
        <v>45523</v>
      </c>
      <c r="V47" s="427">
        <f>U47+3</f>
        <v>45526</v>
      </c>
      <c r="W47" s="442"/>
      <c r="X47" s="442"/>
    </row>
    <row r="48" spans="1:24" ht="17.25" customHeight="1" thickBot="1" thickTop="1">
      <c r="A48" s="682"/>
      <c r="B48" s="705"/>
      <c r="C48" s="683"/>
      <c r="D48" s="659"/>
      <c r="E48" s="683"/>
      <c r="F48" s="681"/>
      <c r="G48" s="683"/>
      <c r="H48" s="564" t="s">
        <v>31</v>
      </c>
      <c r="I48" s="569"/>
      <c r="J48" s="569"/>
      <c r="K48" s="569"/>
      <c r="L48" s="569"/>
      <c r="M48" s="569"/>
      <c r="N48" s="569"/>
      <c r="O48" s="569"/>
      <c r="P48" s="570"/>
      <c r="Q48" s="570"/>
      <c r="R48" s="571"/>
      <c r="S48" s="570"/>
      <c r="T48" s="569"/>
      <c r="U48" s="569"/>
      <c r="V48" s="569"/>
      <c r="W48" s="572"/>
      <c r="X48" s="572"/>
    </row>
    <row r="49" spans="1:24" ht="17.25" customHeight="1" thickBot="1" thickTop="1">
      <c r="A49" s="681">
        <v>18</v>
      </c>
      <c r="B49" s="705" t="s">
        <v>287</v>
      </c>
      <c r="C49" s="683"/>
      <c r="D49" s="659"/>
      <c r="E49" s="683" t="s">
        <v>227</v>
      </c>
      <c r="F49" s="681">
        <v>18</v>
      </c>
      <c r="G49" s="683" t="s">
        <v>167</v>
      </c>
      <c r="H49" s="422" t="s">
        <v>30</v>
      </c>
      <c r="I49" s="430">
        <v>45393</v>
      </c>
      <c r="J49" s="430">
        <f>I49+12</f>
        <v>45405</v>
      </c>
      <c r="K49" s="427">
        <f>J49+3</f>
        <v>45408</v>
      </c>
      <c r="L49" s="427">
        <f>K49+31</f>
        <v>45439</v>
      </c>
      <c r="M49" s="427">
        <f>L49+15</f>
        <v>45454</v>
      </c>
      <c r="N49" s="427">
        <f>M49+13</f>
        <v>45467</v>
      </c>
      <c r="O49" s="427">
        <f>N49+15</f>
        <v>45482</v>
      </c>
      <c r="P49" s="445">
        <f>O49+7</f>
        <v>45489</v>
      </c>
      <c r="Q49" s="445">
        <f>P49+13</f>
        <v>45502</v>
      </c>
      <c r="R49" s="453"/>
      <c r="S49" s="445">
        <f>Q49+7</f>
        <v>45509</v>
      </c>
      <c r="T49" s="427">
        <f>S49+11</f>
        <v>45520</v>
      </c>
      <c r="U49" s="427">
        <f>T49+3</f>
        <v>45523</v>
      </c>
      <c r="V49" s="427">
        <f>U49+3</f>
        <v>45526</v>
      </c>
      <c r="W49" s="442"/>
      <c r="X49" s="442"/>
    </row>
    <row r="50" spans="1:24" ht="17.25" customHeight="1" thickBot="1" thickTop="1">
      <c r="A50" s="682"/>
      <c r="B50" s="705"/>
      <c r="C50" s="683"/>
      <c r="D50" s="659"/>
      <c r="E50" s="683"/>
      <c r="F50" s="681"/>
      <c r="G50" s="683"/>
      <c r="H50" s="564" t="s">
        <v>31</v>
      </c>
      <c r="I50" s="569"/>
      <c r="J50" s="569"/>
      <c r="K50" s="569"/>
      <c r="L50" s="569"/>
      <c r="M50" s="569"/>
      <c r="N50" s="569"/>
      <c r="O50" s="569"/>
      <c r="P50" s="570"/>
      <c r="Q50" s="570"/>
      <c r="R50" s="571"/>
      <c r="S50" s="570"/>
      <c r="T50" s="569"/>
      <c r="U50" s="569"/>
      <c r="V50" s="569"/>
      <c r="W50" s="572"/>
      <c r="X50" s="572"/>
    </row>
    <row r="51" spans="1:24" ht="21" customHeight="1" thickBot="1" thickTop="1">
      <c r="A51" s="681"/>
      <c r="B51" s="422" t="s">
        <v>3</v>
      </c>
      <c r="C51" s="469"/>
      <c r="D51" s="448"/>
      <c r="E51" s="449"/>
      <c r="F51" s="449"/>
      <c r="G51" s="449"/>
      <c r="H51" s="449"/>
      <c r="I51" s="450"/>
      <c r="J51" s="450"/>
      <c r="K51" s="450"/>
      <c r="L51" s="450"/>
      <c r="M51" s="450"/>
      <c r="N51" s="450"/>
      <c r="O51" s="450"/>
      <c r="P51" s="449"/>
      <c r="Q51" s="449"/>
      <c r="R51" s="451"/>
      <c r="S51" s="450"/>
      <c r="T51" s="450"/>
      <c r="U51" s="452"/>
      <c r="V51" s="450"/>
      <c r="W51" s="450"/>
      <c r="X51" s="450"/>
    </row>
    <row r="52" spans="1:24" ht="15" thickTop="1">
      <c r="A52" s="682"/>
      <c r="B52" s="466"/>
      <c r="C52" s="490"/>
      <c r="D52" s="466"/>
      <c r="E52" s="466"/>
      <c r="F52" s="466" t="s">
        <v>43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</row>
    <row r="53" spans="1:24" ht="14.25">
      <c r="A53" s="466"/>
      <c r="B53" s="466"/>
      <c r="C53" s="490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</row>
    <row r="54" spans="1:24" ht="14.25">
      <c r="A54" s="466"/>
      <c r="B54" s="466"/>
      <c r="C54" s="490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</row>
    <row r="55" spans="1:24" ht="14.25">
      <c r="A55" s="491"/>
      <c r="B55" s="491"/>
      <c r="C55" s="492"/>
      <c r="D55" s="493"/>
      <c r="E55" s="494"/>
      <c r="F55" s="494"/>
      <c r="G55" s="494"/>
      <c r="H55" s="494"/>
      <c r="I55" s="495"/>
      <c r="J55" s="495"/>
      <c r="K55" s="495"/>
      <c r="L55" s="495"/>
      <c r="M55" s="495"/>
      <c r="N55" s="495"/>
      <c r="O55" s="495"/>
      <c r="P55" s="494"/>
      <c r="Q55" s="494"/>
      <c r="R55" s="496"/>
      <c r="S55" s="495"/>
      <c r="T55" s="495"/>
      <c r="U55" s="495"/>
      <c r="V55" s="495"/>
      <c r="W55" s="495"/>
      <c r="X55" s="466"/>
    </row>
    <row r="56" spans="1:24" ht="14.25">
      <c r="A56" s="455"/>
      <c r="B56" s="472" t="s">
        <v>4</v>
      </c>
      <c r="C56" s="471"/>
      <c r="D56" s="471"/>
      <c r="E56" s="471"/>
      <c r="F56" s="471"/>
      <c r="G56" s="471"/>
      <c r="H56" s="455"/>
      <c r="I56" s="455"/>
      <c r="J56" s="471"/>
      <c r="K56" s="472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66"/>
    </row>
    <row r="57" spans="1:24" ht="15" thickBot="1">
      <c r="A57" s="497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66"/>
    </row>
    <row r="58" spans="1:24" ht="15" thickBot="1" thickTop="1">
      <c r="A58" s="455"/>
      <c r="B58" s="498" t="s">
        <v>38</v>
      </c>
      <c r="C58" s="690" t="s">
        <v>251</v>
      </c>
      <c r="D58" s="690"/>
      <c r="E58" s="690"/>
      <c r="F58" s="690"/>
      <c r="G58" s="690"/>
      <c r="H58" s="690"/>
      <c r="I58" s="691"/>
      <c r="J58" s="474"/>
      <c r="K58" s="455"/>
      <c r="L58" s="455"/>
      <c r="M58" s="455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66"/>
    </row>
    <row r="59" spans="1:24" ht="15" thickBot="1" thickTop="1">
      <c r="A59" s="455"/>
      <c r="B59" s="498" t="s">
        <v>39</v>
      </c>
      <c r="C59" s="690">
        <v>2024</v>
      </c>
      <c r="D59" s="690"/>
      <c r="E59" s="690"/>
      <c r="F59" s="690"/>
      <c r="G59" s="690"/>
      <c r="H59" s="690"/>
      <c r="I59" s="691"/>
      <c r="J59" s="474"/>
      <c r="K59" s="455"/>
      <c r="L59" s="455"/>
      <c r="M59" s="455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66"/>
    </row>
    <row r="60" spans="1:24" ht="15" thickBot="1" thickTop="1">
      <c r="A60" s="455"/>
      <c r="B60" s="498" t="s">
        <v>40</v>
      </c>
      <c r="C60" s="692" t="s">
        <v>229</v>
      </c>
      <c r="D60" s="692"/>
      <c r="E60" s="692"/>
      <c r="F60" s="692"/>
      <c r="G60" s="692"/>
      <c r="H60" s="692"/>
      <c r="I60" s="693"/>
      <c r="J60" s="474"/>
      <c r="K60" s="455"/>
      <c r="L60" s="455"/>
      <c r="M60" s="455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66"/>
    </row>
    <row r="61" spans="1:24" ht="27" thickBot="1" thickTop="1">
      <c r="A61" s="455"/>
      <c r="B61" s="498" t="s">
        <v>41</v>
      </c>
      <c r="C61" s="694" t="s">
        <v>253</v>
      </c>
      <c r="D61" s="695"/>
      <c r="E61" s="695"/>
      <c r="F61" s="695"/>
      <c r="G61" s="695"/>
      <c r="H61" s="695"/>
      <c r="I61" s="696"/>
      <c r="J61" s="474"/>
      <c r="K61" s="455"/>
      <c r="L61" s="455"/>
      <c r="M61" s="455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66"/>
    </row>
    <row r="62" spans="1:24" ht="15" thickBot="1" thickTop="1">
      <c r="A62" s="455"/>
      <c r="B62" s="498" t="s">
        <v>42</v>
      </c>
      <c r="C62" s="697" t="s">
        <v>241</v>
      </c>
      <c r="D62" s="697"/>
      <c r="E62" s="697"/>
      <c r="F62" s="697"/>
      <c r="G62" s="697"/>
      <c r="H62" s="697"/>
      <c r="I62" s="698"/>
      <c r="J62" s="474"/>
      <c r="K62" s="455"/>
      <c r="L62" s="455"/>
      <c r="M62" s="455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66"/>
    </row>
    <row r="63" spans="1:24" ht="15" thickTop="1">
      <c r="A63" s="477"/>
      <c r="B63" s="478"/>
      <c r="C63" s="478"/>
      <c r="D63" s="478"/>
      <c r="E63" s="478"/>
      <c r="F63" s="478"/>
      <c r="G63" s="478"/>
      <c r="H63" s="478"/>
      <c r="I63" s="478"/>
      <c r="J63" s="479"/>
      <c r="K63" s="477"/>
      <c r="L63" s="477"/>
      <c r="M63" s="477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66"/>
    </row>
    <row r="64" spans="1:24" ht="14.25">
      <c r="A64" s="455"/>
      <c r="B64" s="455"/>
      <c r="C64" s="455"/>
      <c r="D64" s="455"/>
      <c r="E64" s="455"/>
      <c r="F64" s="455"/>
      <c r="G64" s="455"/>
      <c r="H64" s="455"/>
      <c r="I64" s="477"/>
      <c r="J64" s="655" t="s">
        <v>252</v>
      </c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455"/>
      <c r="V64" s="455"/>
      <c r="W64" s="455"/>
      <c r="X64" s="466"/>
    </row>
    <row r="65" spans="1:24" ht="14.25">
      <c r="A65" s="455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74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66"/>
    </row>
    <row r="66" spans="1:24" ht="15" thickBot="1">
      <c r="A66" s="455"/>
      <c r="B66" s="48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66"/>
    </row>
    <row r="67" spans="1:24" ht="15" thickBot="1">
      <c r="A67" s="669" t="s">
        <v>29</v>
      </c>
      <c r="B67" s="669"/>
      <c r="C67" s="669"/>
      <c r="D67" s="669"/>
      <c r="E67" s="669"/>
      <c r="F67" s="669"/>
      <c r="G67" s="669"/>
      <c r="H67" s="673" t="s">
        <v>32</v>
      </c>
      <c r="I67" s="669" t="s">
        <v>106</v>
      </c>
      <c r="J67" s="669"/>
      <c r="K67" s="669"/>
      <c r="L67" s="669"/>
      <c r="M67" s="669" t="s">
        <v>35</v>
      </c>
      <c r="N67" s="669"/>
      <c r="O67" s="669"/>
      <c r="P67" s="669" t="s">
        <v>0</v>
      </c>
      <c r="Q67" s="669"/>
      <c r="R67" s="669"/>
      <c r="S67" s="669"/>
      <c r="T67" s="669"/>
      <c r="U67" s="669"/>
      <c r="V67" s="669" t="s">
        <v>80</v>
      </c>
      <c r="W67" s="669"/>
      <c r="X67" s="466"/>
    </row>
    <row r="68" spans="1:24" ht="65.25" thickBot="1">
      <c r="A68" s="674" t="s">
        <v>27</v>
      </c>
      <c r="B68" s="665" t="s">
        <v>28</v>
      </c>
      <c r="C68" s="665" t="s">
        <v>62</v>
      </c>
      <c r="D68" s="665" t="s">
        <v>13</v>
      </c>
      <c r="E68" s="665" t="s">
        <v>56</v>
      </c>
      <c r="F68" s="665" t="s">
        <v>15</v>
      </c>
      <c r="G68" s="665" t="s">
        <v>37</v>
      </c>
      <c r="H68" s="673"/>
      <c r="I68" s="670" t="s">
        <v>131</v>
      </c>
      <c r="J68" s="499" t="s">
        <v>130</v>
      </c>
      <c r="K68" s="499" t="s">
        <v>129</v>
      </c>
      <c r="L68" s="499" t="s">
        <v>25</v>
      </c>
      <c r="M68" s="499" t="s">
        <v>178</v>
      </c>
      <c r="N68" s="499" t="s">
        <v>114</v>
      </c>
      <c r="O68" s="499" t="s">
        <v>177</v>
      </c>
      <c r="P68" s="499" t="s">
        <v>117</v>
      </c>
      <c r="Q68" s="499" t="s">
        <v>179</v>
      </c>
      <c r="R68" s="670" t="s">
        <v>11</v>
      </c>
      <c r="S68" s="499" t="s">
        <v>118</v>
      </c>
      <c r="T68" s="499" t="s">
        <v>194</v>
      </c>
      <c r="U68" s="499" t="s">
        <v>109</v>
      </c>
      <c r="V68" s="670" t="s">
        <v>12</v>
      </c>
      <c r="W68" s="670" t="s">
        <v>63</v>
      </c>
      <c r="X68" s="466"/>
    </row>
    <row r="69" spans="1:24" ht="15" thickBot="1">
      <c r="A69" s="674"/>
      <c r="B69" s="665"/>
      <c r="C69" s="665"/>
      <c r="D69" s="665"/>
      <c r="E69" s="665"/>
      <c r="F69" s="665"/>
      <c r="G69" s="665"/>
      <c r="H69" s="673"/>
      <c r="I69" s="670"/>
      <c r="J69" s="500" t="s">
        <v>220</v>
      </c>
      <c r="K69" s="500" t="s">
        <v>68</v>
      </c>
      <c r="L69" s="500" t="s">
        <v>67</v>
      </c>
      <c r="M69" s="500" t="s">
        <v>112</v>
      </c>
      <c r="N69" s="500" t="s">
        <v>220</v>
      </c>
      <c r="O69" s="501" t="s">
        <v>68</v>
      </c>
      <c r="P69" s="500" t="s">
        <v>104</v>
      </c>
      <c r="Q69" s="500" t="s">
        <v>104</v>
      </c>
      <c r="R69" s="670"/>
      <c r="S69" s="502" t="s">
        <v>68</v>
      </c>
      <c r="T69" s="500" t="s">
        <v>68</v>
      </c>
      <c r="U69" s="501" t="s">
        <v>107</v>
      </c>
      <c r="V69" s="670"/>
      <c r="W69" s="670"/>
      <c r="X69" s="466"/>
    </row>
    <row r="70" spans="1:24" ht="15" thickBot="1">
      <c r="A70" s="675">
        <v>1</v>
      </c>
      <c r="B70" s="684" t="s">
        <v>246</v>
      </c>
      <c r="C70" s="677"/>
      <c r="D70" s="678" t="s">
        <v>226</v>
      </c>
      <c r="E70" s="679" t="s">
        <v>227</v>
      </c>
      <c r="F70" s="675">
        <v>1</v>
      </c>
      <c r="G70" s="680" t="s">
        <v>168</v>
      </c>
      <c r="H70" s="438" t="s">
        <v>30</v>
      </c>
      <c r="I70" s="439">
        <v>45342</v>
      </c>
      <c r="J70" s="441">
        <f>I70+13</f>
        <v>45355</v>
      </c>
      <c r="K70" s="441">
        <f>J70+3</f>
        <v>45358</v>
      </c>
      <c r="L70" s="441">
        <f>K70+15</f>
        <v>45373</v>
      </c>
      <c r="M70" s="441">
        <f>L70+5</f>
        <v>45378</v>
      </c>
      <c r="N70" s="441">
        <f>M70+12</f>
        <v>45390</v>
      </c>
      <c r="O70" s="441">
        <f>N70+3</f>
        <v>45393</v>
      </c>
      <c r="P70" s="441">
        <f>O70+5</f>
        <v>45398</v>
      </c>
      <c r="Q70" s="441">
        <f>P70+6</f>
        <v>45404</v>
      </c>
      <c r="R70" s="671"/>
      <c r="S70" s="441">
        <f>Q70+3</f>
        <v>45407</v>
      </c>
      <c r="T70" s="441">
        <f>S70+4</f>
        <v>45411</v>
      </c>
      <c r="U70" s="441">
        <f>T70+3</f>
        <v>45414</v>
      </c>
      <c r="V70" s="503"/>
      <c r="W70" s="503"/>
      <c r="X70" s="466"/>
    </row>
    <row r="71" spans="1:24" ht="15" thickBot="1">
      <c r="A71" s="675"/>
      <c r="B71" s="684"/>
      <c r="C71" s="677"/>
      <c r="D71" s="678"/>
      <c r="E71" s="679"/>
      <c r="F71" s="675"/>
      <c r="G71" s="680"/>
      <c r="H71" s="437" t="s">
        <v>31</v>
      </c>
      <c r="I71" s="440" t="s">
        <v>43</v>
      </c>
      <c r="J71" s="440"/>
      <c r="K71" s="440"/>
      <c r="L71" s="440"/>
      <c r="M71" s="440"/>
      <c r="N71" s="440"/>
      <c r="O71" s="440"/>
      <c r="P71" s="440"/>
      <c r="Q71" s="440"/>
      <c r="R71" s="672"/>
      <c r="S71" s="440"/>
      <c r="T71" s="440"/>
      <c r="U71" s="440"/>
      <c r="V71" s="504"/>
      <c r="W71" s="504"/>
      <c r="X71" s="466"/>
    </row>
    <row r="72" spans="1:24" ht="15" thickBot="1">
      <c r="A72" s="675">
        <v>2</v>
      </c>
      <c r="B72" s="684" t="s">
        <v>247</v>
      </c>
      <c r="C72" s="688"/>
      <c r="D72" s="678" t="s">
        <v>226</v>
      </c>
      <c r="E72" s="679" t="s">
        <v>227</v>
      </c>
      <c r="F72" s="675">
        <v>2</v>
      </c>
      <c r="G72" s="680" t="s">
        <v>168</v>
      </c>
      <c r="H72" s="438" t="s">
        <v>30</v>
      </c>
      <c r="I72" s="439">
        <v>45344</v>
      </c>
      <c r="J72" s="441">
        <f>I72+12</f>
        <v>45356</v>
      </c>
      <c r="K72" s="441">
        <f>J72+3</f>
        <v>45359</v>
      </c>
      <c r="L72" s="441">
        <f>K72+16</f>
        <v>45375</v>
      </c>
      <c r="M72" s="441">
        <f>L72+5</f>
        <v>45380</v>
      </c>
      <c r="N72" s="441">
        <f>M72+12</f>
        <v>45392</v>
      </c>
      <c r="O72" s="441">
        <f>N72+5</f>
        <v>45397</v>
      </c>
      <c r="P72" s="441">
        <f>O72+7</f>
        <v>45404</v>
      </c>
      <c r="Q72" s="441">
        <f>P72+7</f>
        <v>45411</v>
      </c>
      <c r="R72" s="671"/>
      <c r="S72" s="441">
        <f>Q72+3</f>
        <v>45414</v>
      </c>
      <c r="T72" s="441">
        <f>S72+5</f>
        <v>45419</v>
      </c>
      <c r="U72" s="441">
        <f>T72+3</f>
        <v>45422</v>
      </c>
      <c r="V72" s="503"/>
      <c r="W72" s="503"/>
      <c r="X72" s="466"/>
    </row>
    <row r="73" spans="1:24" ht="15" thickBot="1">
      <c r="A73" s="675"/>
      <c r="B73" s="684"/>
      <c r="C73" s="689"/>
      <c r="D73" s="678"/>
      <c r="E73" s="679"/>
      <c r="F73" s="675"/>
      <c r="G73" s="680"/>
      <c r="H73" s="437" t="s">
        <v>31</v>
      </c>
      <c r="I73" s="440"/>
      <c r="J73" s="440"/>
      <c r="K73" s="440"/>
      <c r="L73" s="440"/>
      <c r="M73" s="440"/>
      <c r="N73" s="440"/>
      <c r="O73" s="440"/>
      <c r="P73" s="440"/>
      <c r="Q73" s="440"/>
      <c r="R73" s="672"/>
      <c r="S73" s="440"/>
      <c r="T73" s="440"/>
      <c r="U73" s="440"/>
      <c r="V73" s="504"/>
      <c r="W73" s="504"/>
      <c r="X73" s="466"/>
    </row>
    <row r="74" spans="1:24" ht="15" thickBot="1">
      <c r="A74" s="675">
        <v>3</v>
      </c>
      <c r="B74" s="684" t="s">
        <v>248</v>
      </c>
      <c r="C74" s="688"/>
      <c r="D74" s="678" t="s">
        <v>226</v>
      </c>
      <c r="E74" s="679" t="s">
        <v>227</v>
      </c>
      <c r="F74" s="675">
        <v>3</v>
      </c>
      <c r="G74" s="685" t="s">
        <v>168</v>
      </c>
      <c r="H74" s="438" t="s">
        <v>30</v>
      </c>
      <c r="I74" s="439">
        <v>45345</v>
      </c>
      <c r="J74" s="441">
        <f>I74+12</f>
        <v>45357</v>
      </c>
      <c r="K74" s="441">
        <f>J74+5</f>
        <v>45362</v>
      </c>
      <c r="L74" s="441">
        <f>K74+15</f>
        <v>45377</v>
      </c>
      <c r="M74" s="441">
        <f>L74+6</f>
        <v>45383</v>
      </c>
      <c r="N74" s="441">
        <f>M74+12</f>
        <v>45395</v>
      </c>
      <c r="O74" s="441">
        <f>N74+3</f>
        <v>45398</v>
      </c>
      <c r="P74" s="441">
        <f>O74+6</f>
        <v>45404</v>
      </c>
      <c r="Q74" s="441">
        <f>P74+7</f>
        <v>45411</v>
      </c>
      <c r="R74" s="671"/>
      <c r="S74" s="441">
        <f>Q74+3</f>
        <v>45414</v>
      </c>
      <c r="T74" s="441">
        <f>S74+5</f>
        <v>45419</v>
      </c>
      <c r="U74" s="441">
        <f>T74+3</f>
        <v>45422</v>
      </c>
      <c r="V74" s="503"/>
      <c r="W74" s="503"/>
      <c r="X74" s="466"/>
    </row>
    <row r="75" spans="1:24" ht="15" thickBot="1">
      <c r="A75" s="675"/>
      <c r="B75" s="684"/>
      <c r="C75" s="689"/>
      <c r="D75" s="678"/>
      <c r="E75" s="679"/>
      <c r="F75" s="675"/>
      <c r="G75" s="685"/>
      <c r="H75" s="437" t="s">
        <v>31</v>
      </c>
      <c r="I75" s="440"/>
      <c r="J75" s="440"/>
      <c r="K75" s="440"/>
      <c r="L75" s="440"/>
      <c r="M75" s="440"/>
      <c r="N75" s="440"/>
      <c r="O75" s="440"/>
      <c r="P75" s="440"/>
      <c r="Q75" s="440"/>
      <c r="R75" s="672"/>
      <c r="S75" s="440"/>
      <c r="T75" s="440"/>
      <c r="U75" s="440"/>
      <c r="V75" s="504"/>
      <c r="W75" s="504"/>
      <c r="X75" s="466"/>
    </row>
    <row r="76" spans="1:24" ht="15" thickBot="1">
      <c r="A76" s="675">
        <v>4</v>
      </c>
      <c r="B76" s="684" t="s">
        <v>249</v>
      </c>
      <c r="C76" s="688"/>
      <c r="D76" s="678" t="s">
        <v>226</v>
      </c>
      <c r="E76" s="679" t="s">
        <v>227</v>
      </c>
      <c r="F76" s="675">
        <v>4</v>
      </c>
      <c r="G76" s="685" t="s">
        <v>168</v>
      </c>
      <c r="H76" s="438" t="s">
        <v>30</v>
      </c>
      <c r="I76" s="439">
        <v>45348</v>
      </c>
      <c r="J76" s="441">
        <f>I76+14</f>
        <v>45362</v>
      </c>
      <c r="K76" s="441">
        <f>J76+3</f>
        <v>45365</v>
      </c>
      <c r="L76" s="441">
        <f>K76+15</f>
        <v>45380</v>
      </c>
      <c r="M76" s="441">
        <f>L76+5</f>
        <v>45385</v>
      </c>
      <c r="N76" s="441">
        <f>M76+12</f>
        <v>45397</v>
      </c>
      <c r="O76" s="441">
        <f>N76+3</f>
        <v>45400</v>
      </c>
      <c r="P76" s="441">
        <f>O76+5</f>
        <v>45405</v>
      </c>
      <c r="Q76" s="441">
        <f>P76+7</f>
        <v>45412</v>
      </c>
      <c r="R76" s="671"/>
      <c r="S76" s="441">
        <f>Q76+3</f>
        <v>45415</v>
      </c>
      <c r="T76" s="441">
        <f>S76+5</f>
        <v>45420</v>
      </c>
      <c r="U76" s="441">
        <f>T76+5</f>
        <v>45425</v>
      </c>
      <c r="V76" s="503"/>
      <c r="W76" s="503"/>
      <c r="X76" s="466"/>
    </row>
    <row r="77" spans="1:24" ht="15" thickBot="1">
      <c r="A77" s="675"/>
      <c r="B77" s="684"/>
      <c r="C77" s="689"/>
      <c r="D77" s="678"/>
      <c r="E77" s="679"/>
      <c r="F77" s="675"/>
      <c r="G77" s="685"/>
      <c r="H77" s="437" t="s">
        <v>31</v>
      </c>
      <c r="I77" s="440"/>
      <c r="J77" s="440"/>
      <c r="K77" s="440"/>
      <c r="L77" s="440"/>
      <c r="M77" s="440"/>
      <c r="N77" s="440"/>
      <c r="O77" s="440"/>
      <c r="P77" s="440"/>
      <c r="Q77" s="440"/>
      <c r="R77" s="672"/>
      <c r="S77" s="440"/>
      <c r="T77" s="440"/>
      <c r="U77" s="440"/>
      <c r="V77" s="504"/>
      <c r="W77" s="504"/>
      <c r="X77" s="466"/>
    </row>
    <row r="78" spans="1:24" ht="15" thickBot="1">
      <c r="A78" s="675">
        <v>5</v>
      </c>
      <c r="B78" s="684" t="s">
        <v>268</v>
      </c>
      <c r="C78" s="688"/>
      <c r="D78" s="678" t="s">
        <v>226</v>
      </c>
      <c r="E78" s="679" t="s">
        <v>227</v>
      </c>
      <c r="F78" s="675">
        <v>5</v>
      </c>
      <c r="G78" s="685" t="s">
        <v>168</v>
      </c>
      <c r="H78" s="438" t="s">
        <v>30</v>
      </c>
      <c r="I78" s="439">
        <v>45355</v>
      </c>
      <c r="J78" s="441">
        <f>I78+14</f>
        <v>45369</v>
      </c>
      <c r="K78" s="441">
        <f>J78+3</f>
        <v>45372</v>
      </c>
      <c r="L78" s="441">
        <f>K78+15</f>
        <v>45387</v>
      </c>
      <c r="M78" s="441">
        <f>L78+5</f>
        <v>45392</v>
      </c>
      <c r="N78" s="441">
        <f>M78+12</f>
        <v>45404</v>
      </c>
      <c r="O78" s="441">
        <f>N78+3</f>
        <v>45407</v>
      </c>
      <c r="P78" s="441">
        <f>O78+5</f>
        <v>45412</v>
      </c>
      <c r="Q78" s="441">
        <f>P78+7</f>
        <v>45419</v>
      </c>
      <c r="R78" s="671"/>
      <c r="S78" s="441">
        <f>Q78+3</f>
        <v>45422</v>
      </c>
      <c r="T78" s="441">
        <f>S78+3</f>
        <v>45425</v>
      </c>
      <c r="U78" s="441">
        <f>T78+3</f>
        <v>45428</v>
      </c>
      <c r="V78" s="503"/>
      <c r="W78" s="503"/>
      <c r="X78" s="466"/>
    </row>
    <row r="79" spans="1:24" ht="15" customHeight="1" thickBot="1">
      <c r="A79" s="675"/>
      <c r="B79" s="684"/>
      <c r="C79" s="689"/>
      <c r="D79" s="678"/>
      <c r="E79" s="679"/>
      <c r="F79" s="675"/>
      <c r="G79" s="685"/>
      <c r="H79" s="437" t="s">
        <v>31</v>
      </c>
      <c r="I79" s="440"/>
      <c r="J79" s="440"/>
      <c r="K79" s="440"/>
      <c r="L79" s="440"/>
      <c r="M79" s="440"/>
      <c r="N79" s="440"/>
      <c r="O79" s="440"/>
      <c r="P79" s="440"/>
      <c r="Q79" s="440"/>
      <c r="R79" s="672"/>
      <c r="S79" s="440"/>
      <c r="T79" s="440"/>
      <c r="U79" s="440"/>
      <c r="V79" s="504"/>
      <c r="W79" s="504"/>
      <c r="X79" s="466"/>
    </row>
    <row r="80" spans="1:24" ht="15" thickBot="1">
      <c r="A80" s="675">
        <v>6</v>
      </c>
      <c r="B80" s="684" t="s">
        <v>250</v>
      </c>
      <c r="C80" s="688"/>
      <c r="D80" s="678" t="s">
        <v>226</v>
      </c>
      <c r="E80" s="679" t="s">
        <v>227</v>
      </c>
      <c r="F80" s="675">
        <v>6</v>
      </c>
      <c r="G80" s="685" t="s">
        <v>168</v>
      </c>
      <c r="H80" s="438" t="s">
        <v>30</v>
      </c>
      <c r="I80" s="439">
        <v>45358</v>
      </c>
      <c r="J80" s="441">
        <f>I80+12</f>
        <v>45370</v>
      </c>
      <c r="K80" s="441">
        <f>J80+3</f>
        <v>45373</v>
      </c>
      <c r="L80" s="441">
        <f>K80+17</f>
        <v>45390</v>
      </c>
      <c r="M80" s="441">
        <f>L80+7</f>
        <v>45397</v>
      </c>
      <c r="N80" s="441">
        <f>M80+14</f>
        <v>45411</v>
      </c>
      <c r="O80" s="441">
        <f>N80+3</f>
        <v>45414</v>
      </c>
      <c r="P80" s="441">
        <f>O80+5</f>
        <v>45419</v>
      </c>
      <c r="Q80" s="441">
        <f>P80+7</f>
        <v>45426</v>
      </c>
      <c r="R80" s="671"/>
      <c r="S80" s="441">
        <f>Q80+3</f>
        <v>45429</v>
      </c>
      <c r="T80" s="441">
        <f>S80+3</f>
        <v>45432</v>
      </c>
      <c r="U80" s="441">
        <f>T80+3</f>
        <v>45435</v>
      </c>
      <c r="V80" s="503"/>
      <c r="W80" s="503"/>
      <c r="X80" s="466"/>
    </row>
    <row r="81" spans="1:24" ht="21" customHeight="1" thickBot="1">
      <c r="A81" s="675"/>
      <c r="B81" s="684"/>
      <c r="C81" s="689"/>
      <c r="D81" s="678"/>
      <c r="E81" s="679"/>
      <c r="F81" s="675"/>
      <c r="G81" s="685"/>
      <c r="H81" s="437" t="s">
        <v>31</v>
      </c>
      <c r="I81" s="440"/>
      <c r="J81" s="440"/>
      <c r="K81" s="440"/>
      <c r="L81" s="440"/>
      <c r="M81" s="440"/>
      <c r="N81" s="440"/>
      <c r="O81" s="440"/>
      <c r="P81" s="440"/>
      <c r="Q81" s="440"/>
      <c r="R81" s="672"/>
      <c r="S81" s="440"/>
      <c r="T81" s="440"/>
      <c r="U81" s="440"/>
      <c r="V81" s="504"/>
      <c r="W81" s="504"/>
      <c r="X81" s="466"/>
    </row>
    <row r="82" spans="1:24" ht="15" thickBot="1">
      <c r="A82" s="505"/>
      <c r="B82" s="438" t="s">
        <v>3</v>
      </c>
      <c r="C82" s="506"/>
      <c r="D82" s="507"/>
      <c r="E82" s="508"/>
      <c r="F82" s="508"/>
      <c r="G82" s="508"/>
      <c r="H82" s="508"/>
      <c r="I82" s="509"/>
      <c r="J82" s="509"/>
      <c r="K82" s="509"/>
      <c r="L82" s="509"/>
      <c r="M82" s="509"/>
      <c r="N82" s="509"/>
      <c r="O82" s="509"/>
      <c r="P82" s="509"/>
      <c r="Q82" s="509"/>
      <c r="R82" s="510"/>
      <c r="S82" s="509"/>
      <c r="T82" s="509"/>
      <c r="U82" s="509"/>
      <c r="V82" s="509"/>
      <c r="W82" s="509"/>
      <c r="X82" s="466"/>
    </row>
    <row r="83" spans="1:24" ht="14.25">
      <c r="A83" s="511"/>
      <c r="B83" s="512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66"/>
    </row>
    <row r="84" spans="1:24" ht="15" thickBot="1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513"/>
      <c r="S84" s="455"/>
      <c r="T84" s="455"/>
      <c r="U84" s="455"/>
      <c r="V84" s="455"/>
      <c r="W84" s="455"/>
      <c r="X84" s="466"/>
    </row>
    <row r="85" spans="1:24" ht="15" thickBot="1">
      <c r="A85" s="455"/>
      <c r="B85" s="626" t="s">
        <v>152</v>
      </c>
      <c r="C85" s="627"/>
      <c r="D85" s="627"/>
      <c r="E85" s="627"/>
      <c r="F85" s="628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514"/>
      <c r="W85" s="515"/>
      <c r="X85" s="466"/>
    </row>
    <row r="86" spans="1:24" ht="15" thickBot="1">
      <c r="A86" s="455"/>
      <c r="B86" s="456"/>
      <c r="C86" s="457"/>
      <c r="D86" s="457"/>
      <c r="E86" s="457"/>
      <c r="F86" s="457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66"/>
    </row>
    <row r="87" spans="1:24" ht="15" thickBot="1">
      <c r="A87" s="455"/>
      <c r="B87" s="596" t="s">
        <v>44</v>
      </c>
      <c r="C87" s="596"/>
      <c r="D87" s="597" t="s">
        <v>51</v>
      </c>
      <c r="E87" s="598"/>
      <c r="F87" s="598"/>
      <c r="G87" s="598"/>
      <c r="H87" s="599"/>
      <c r="I87" s="455"/>
      <c r="J87" s="610" t="s">
        <v>54</v>
      </c>
      <c r="K87" s="611"/>
      <c r="L87" s="612" t="s">
        <v>55</v>
      </c>
      <c r="M87" s="613"/>
      <c r="N87" s="614"/>
      <c r="O87" s="455"/>
      <c r="P87" s="615" t="s">
        <v>56</v>
      </c>
      <c r="Q87" s="616"/>
      <c r="R87" s="616"/>
      <c r="S87" s="616"/>
      <c r="T87" s="617"/>
      <c r="U87" s="455"/>
      <c r="V87" s="455"/>
      <c r="W87" s="455"/>
      <c r="X87" s="466"/>
    </row>
    <row r="88" spans="1:24" ht="15" thickBot="1">
      <c r="A88" s="455"/>
      <c r="B88" s="596" t="s">
        <v>45</v>
      </c>
      <c r="C88" s="596"/>
      <c r="D88" s="458">
        <v>1</v>
      </c>
      <c r="E88" s="458" t="s">
        <v>166</v>
      </c>
      <c r="F88" s="618" t="s">
        <v>165</v>
      </c>
      <c r="G88" s="619"/>
      <c r="H88" s="620"/>
      <c r="I88" s="455"/>
      <c r="J88" s="588">
        <v>1</v>
      </c>
      <c r="K88" s="621"/>
      <c r="L88" s="622" t="s">
        <v>139</v>
      </c>
      <c r="M88" s="622"/>
      <c r="N88" s="623"/>
      <c r="O88" s="455"/>
      <c r="P88" s="459">
        <v>1</v>
      </c>
      <c r="Q88" s="459" t="s">
        <v>57</v>
      </c>
      <c r="R88" s="624" t="s">
        <v>151</v>
      </c>
      <c r="S88" s="624"/>
      <c r="T88" s="625"/>
      <c r="U88" s="455"/>
      <c r="V88" s="455"/>
      <c r="W88" s="455"/>
      <c r="X88" s="466"/>
    </row>
    <row r="89" spans="1:24" ht="15" thickBot="1">
      <c r="A89" s="455"/>
      <c r="B89" s="596" t="s">
        <v>46</v>
      </c>
      <c r="C89" s="596"/>
      <c r="D89" s="460">
        <v>2</v>
      </c>
      <c r="E89" s="460" t="s">
        <v>52</v>
      </c>
      <c r="F89" s="600" t="s">
        <v>53</v>
      </c>
      <c r="G89" s="601"/>
      <c r="H89" s="602"/>
      <c r="I89" s="455"/>
      <c r="J89" s="588">
        <v>2</v>
      </c>
      <c r="K89" s="589"/>
      <c r="L89" s="590" t="s">
        <v>140</v>
      </c>
      <c r="M89" s="591"/>
      <c r="N89" s="592"/>
      <c r="O89" s="455"/>
      <c r="P89" s="461">
        <v>2</v>
      </c>
      <c r="Q89" s="461" t="s">
        <v>58</v>
      </c>
      <c r="R89" s="603" t="s">
        <v>59</v>
      </c>
      <c r="S89" s="603"/>
      <c r="T89" s="604"/>
      <c r="U89" s="455"/>
      <c r="V89" s="455"/>
      <c r="W89" s="455"/>
      <c r="X89" s="466"/>
    </row>
    <row r="90" spans="1:24" ht="26.25" thickBot="1">
      <c r="A90" s="455"/>
      <c r="B90" s="596" t="s">
        <v>47</v>
      </c>
      <c r="C90" s="596"/>
      <c r="D90" s="462">
        <v>3</v>
      </c>
      <c r="E90" s="463" t="s">
        <v>146</v>
      </c>
      <c r="F90" s="605" t="s">
        <v>148</v>
      </c>
      <c r="G90" s="606"/>
      <c r="H90" s="607"/>
      <c r="I90" s="455"/>
      <c r="J90" s="588">
        <v>3</v>
      </c>
      <c r="K90" s="589"/>
      <c r="L90" s="590" t="s">
        <v>141</v>
      </c>
      <c r="M90" s="591"/>
      <c r="N90" s="592"/>
      <c r="O90" s="455"/>
      <c r="P90" s="464">
        <v>3</v>
      </c>
      <c r="Q90" s="464" t="s">
        <v>60</v>
      </c>
      <c r="R90" s="608" t="s">
        <v>150</v>
      </c>
      <c r="S90" s="608"/>
      <c r="T90" s="609"/>
      <c r="U90" s="455"/>
      <c r="V90" s="455"/>
      <c r="W90" s="455"/>
      <c r="X90" s="466"/>
    </row>
    <row r="91" spans="1:24" ht="15" thickBot="1">
      <c r="A91" s="455"/>
      <c r="B91" s="596" t="s">
        <v>48</v>
      </c>
      <c r="C91" s="596"/>
      <c r="D91" s="455"/>
      <c r="E91" s="455"/>
      <c r="F91" s="455"/>
      <c r="G91" s="455"/>
      <c r="H91" s="455"/>
      <c r="I91" s="455"/>
      <c r="J91" s="588">
        <v>4</v>
      </c>
      <c r="K91" s="589"/>
      <c r="L91" s="590" t="s">
        <v>142</v>
      </c>
      <c r="M91" s="591"/>
      <c r="N91" s="592"/>
      <c r="O91" s="455"/>
      <c r="P91" s="455"/>
      <c r="Q91" s="455"/>
      <c r="R91" s="455"/>
      <c r="S91" s="455"/>
      <c r="T91" s="455"/>
      <c r="U91" s="455"/>
      <c r="V91" s="455"/>
      <c r="W91" s="455"/>
      <c r="X91" s="466"/>
    </row>
    <row r="92" spans="1:24" ht="15" thickBot="1">
      <c r="A92" s="455"/>
      <c r="B92" s="596" t="s">
        <v>153</v>
      </c>
      <c r="C92" s="596"/>
      <c r="D92" s="597" t="s">
        <v>51</v>
      </c>
      <c r="E92" s="598"/>
      <c r="F92" s="598"/>
      <c r="G92" s="598"/>
      <c r="H92" s="599"/>
      <c r="I92" s="455"/>
      <c r="J92" s="588">
        <v>5</v>
      </c>
      <c r="K92" s="589"/>
      <c r="L92" s="590" t="s">
        <v>143</v>
      </c>
      <c r="M92" s="591"/>
      <c r="N92" s="592"/>
      <c r="O92" s="455"/>
      <c r="P92" s="455"/>
      <c r="Q92" s="455"/>
      <c r="R92" s="455"/>
      <c r="S92" s="455"/>
      <c r="T92" s="455"/>
      <c r="U92" s="455"/>
      <c r="V92" s="455"/>
      <c r="W92" s="455"/>
      <c r="X92" s="466"/>
    </row>
    <row r="93" spans="1:24" ht="15" thickBot="1">
      <c r="A93" s="455"/>
      <c r="B93" s="465" t="s">
        <v>50</v>
      </c>
      <c r="C93" s="465"/>
      <c r="D93" s="458">
        <v>1</v>
      </c>
      <c r="E93" s="458" t="s">
        <v>159</v>
      </c>
      <c r="F93" s="585" t="s">
        <v>160</v>
      </c>
      <c r="G93" s="586"/>
      <c r="H93" s="587"/>
      <c r="I93" s="455"/>
      <c r="J93" s="588">
        <v>6</v>
      </c>
      <c r="K93" s="589"/>
      <c r="L93" s="590" t="s">
        <v>144</v>
      </c>
      <c r="M93" s="591"/>
      <c r="N93" s="592"/>
      <c r="O93" s="466"/>
      <c r="P93" s="466"/>
      <c r="Q93" s="466"/>
      <c r="R93" s="466"/>
      <c r="S93" s="466"/>
      <c r="T93" s="466"/>
      <c r="U93" s="466"/>
      <c r="V93" s="466"/>
      <c r="W93" s="466"/>
      <c r="X93" s="466"/>
    </row>
    <row r="94" spans="1:24" ht="14.25">
      <c r="A94" s="466"/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</row>
    <row r="95" spans="1:24" ht="14.25">
      <c r="A95" s="516"/>
      <c r="B95" s="517"/>
      <c r="C95" s="517"/>
      <c r="D95" s="518"/>
      <c r="E95" s="518"/>
      <c r="F95" s="686"/>
      <c r="G95" s="686"/>
      <c r="H95" s="686"/>
      <c r="I95" s="516"/>
      <c r="J95" s="687"/>
      <c r="K95" s="687"/>
      <c r="L95" s="622"/>
      <c r="M95" s="622"/>
      <c r="N95" s="622"/>
      <c r="O95" s="466"/>
      <c r="P95" s="466"/>
      <c r="Q95" s="466"/>
      <c r="R95" s="466"/>
      <c r="S95" s="466"/>
      <c r="T95" s="466"/>
      <c r="U95" s="466"/>
      <c r="V95" s="466"/>
      <c r="W95" s="466"/>
      <c r="X95" s="466"/>
    </row>
    <row r="96" spans="1:24" ht="14.25">
      <c r="A96" s="519"/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466"/>
      <c r="P96" s="466"/>
      <c r="Q96" s="466"/>
      <c r="R96" s="466"/>
      <c r="S96" s="466"/>
      <c r="T96" s="466"/>
      <c r="U96" s="466"/>
      <c r="V96" s="466"/>
      <c r="W96" s="466"/>
      <c r="X96" s="466"/>
    </row>
    <row r="97" spans="1:24" ht="14.25">
      <c r="A97" s="466"/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</row>
    <row r="98" spans="1:24" ht="14.25">
      <c r="A98" s="466"/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</row>
    <row r="99" spans="1:24" ht="14.25">
      <c r="A99" s="466"/>
      <c r="B99" s="466"/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</row>
    <row r="100" spans="1:24" ht="14.25">
      <c r="A100" s="466"/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</row>
    <row r="101" spans="1:24" ht="14.25">
      <c r="A101" s="466"/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</row>
  </sheetData>
  <sheetProtection/>
  <mergeCells count="255">
    <mergeCell ref="A49:A50"/>
    <mergeCell ref="A51:A52"/>
    <mergeCell ref="F49:F50"/>
    <mergeCell ref="G47:G48"/>
    <mergeCell ref="G49:G50"/>
    <mergeCell ref="B47:B48"/>
    <mergeCell ref="B49:B50"/>
    <mergeCell ref="C47:C48"/>
    <mergeCell ref="C49:C50"/>
    <mergeCell ref="D49:D50"/>
    <mergeCell ref="E49:E50"/>
    <mergeCell ref="G39:G40"/>
    <mergeCell ref="A23:A24"/>
    <mergeCell ref="B39:B40"/>
    <mergeCell ref="C39:C40"/>
    <mergeCell ref="D39:D40"/>
    <mergeCell ref="E39:E40"/>
    <mergeCell ref="F39:F40"/>
    <mergeCell ref="A47:A48"/>
    <mergeCell ref="B23:B24"/>
    <mergeCell ref="C23:C24"/>
    <mergeCell ref="D23:D24"/>
    <mergeCell ref="E23:E24"/>
    <mergeCell ref="F23:F24"/>
    <mergeCell ref="G23:G24"/>
    <mergeCell ref="C2:I2"/>
    <mergeCell ref="C4:I4"/>
    <mergeCell ref="C5:I5"/>
    <mergeCell ref="C13:C14"/>
    <mergeCell ref="D13:D14"/>
    <mergeCell ref="C27:C28"/>
    <mergeCell ref="D27:D28"/>
    <mergeCell ref="E27:E28"/>
    <mergeCell ref="F27:F28"/>
    <mergeCell ref="G27:G28"/>
    <mergeCell ref="F15:F16"/>
    <mergeCell ref="C17:C18"/>
    <mergeCell ref="G15:G16"/>
    <mergeCell ref="G17:G18"/>
    <mergeCell ref="F17:F18"/>
    <mergeCell ref="A25:A26"/>
    <mergeCell ref="B25:B26"/>
    <mergeCell ref="C25:C26"/>
    <mergeCell ref="D25:D26"/>
    <mergeCell ref="E25:E26"/>
    <mergeCell ref="F25:F26"/>
    <mergeCell ref="B17:B18"/>
    <mergeCell ref="C15:C16"/>
    <mergeCell ref="C21:C22"/>
    <mergeCell ref="D21:D22"/>
    <mergeCell ref="A15:A16"/>
    <mergeCell ref="A21:A22"/>
    <mergeCell ref="B21:B22"/>
    <mergeCell ref="A19:A20"/>
    <mergeCell ref="B19:B20"/>
    <mergeCell ref="A17:A18"/>
    <mergeCell ref="W12:X12"/>
    <mergeCell ref="R13:R14"/>
    <mergeCell ref="W13:W14"/>
    <mergeCell ref="A12:G12"/>
    <mergeCell ref="H12:H14"/>
    <mergeCell ref="M12:O12"/>
    <mergeCell ref="A13:A14"/>
    <mergeCell ref="B13:B14"/>
    <mergeCell ref="G13:G14"/>
    <mergeCell ref="X13:X14"/>
    <mergeCell ref="B15:B16"/>
    <mergeCell ref="D17:D18"/>
    <mergeCell ref="G31:G32"/>
    <mergeCell ref="F33:F34"/>
    <mergeCell ref="E19:E20"/>
    <mergeCell ref="P12:V12"/>
    <mergeCell ref="G19:G20"/>
    <mergeCell ref="D15:D16"/>
    <mergeCell ref="E31:E32"/>
    <mergeCell ref="I12:L12"/>
    <mergeCell ref="F37:F38"/>
    <mergeCell ref="F31:F32"/>
    <mergeCell ref="C6:I6"/>
    <mergeCell ref="C7:I7"/>
    <mergeCell ref="C8:I8"/>
    <mergeCell ref="C19:C20"/>
    <mergeCell ref="D19:D20"/>
    <mergeCell ref="G37:G38"/>
    <mergeCell ref="G25:G26"/>
    <mergeCell ref="G21:G22"/>
    <mergeCell ref="I13:I14"/>
    <mergeCell ref="E13:E14"/>
    <mergeCell ref="F13:F14"/>
    <mergeCell ref="E15:E16"/>
    <mergeCell ref="E17:E18"/>
    <mergeCell ref="F19:F20"/>
    <mergeCell ref="E21:E22"/>
    <mergeCell ref="F21:F22"/>
    <mergeCell ref="A37:A38"/>
    <mergeCell ref="B37:B38"/>
    <mergeCell ref="C37:C38"/>
    <mergeCell ref="D37:D38"/>
    <mergeCell ref="E37:E38"/>
    <mergeCell ref="E33:E34"/>
    <mergeCell ref="B27:B28"/>
    <mergeCell ref="A27:A28"/>
    <mergeCell ref="G29:G30"/>
    <mergeCell ref="F29:F30"/>
    <mergeCell ref="E29:E30"/>
    <mergeCell ref="D29:D30"/>
    <mergeCell ref="C29:C30"/>
    <mergeCell ref="B29:B30"/>
    <mergeCell ref="A29:A30"/>
    <mergeCell ref="A31:A32"/>
    <mergeCell ref="A33:A34"/>
    <mergeCell ref="D35:D36"/>
    <mergeCell ref="E35:E36"/>
    <mergeCell ref="D33:D34"/>
    <mergeCell ref="C33:C34"/>
    <mergeCell ref="B33:B34"/>
    <mergeCell ref="B31:B32"/>
    <mergeCell ref="C31:C32"/>
    <mergeCell ref="D31:D32"/>
    <mergeCell ref="G35:G36"/>
    <mergeCell ref="F35:F36"/>
    <mergeCell ref="C35:C36"/>
    <mergeCell ref="B35:B36"/>
    <mergeCell ref="A35:A36"/>
    <mergeCell ref="G33:G34"/>
    <mergeCell ref="C58:I58"/>
    <mergeCell ref="C59:I59"/>
    <mergeCell ref="C60:I60"/>
    <mergeCell ref="C61:I61"/>
    <mergeCell ref="C62:I62"/>
    <mergeCell ref="J64:T64"/>
    <mergeCell ref="A67:G67"/>
    <mergeCell ref="H67:H69"/>
    <mergeCell ref="I67:L67"/>
    <mergeCell ref="M67:O67"/>
    <mergeCell ref="P67:U67"/>
    <mergeCell ref="V67:W67"/>
    <mergeCell ref="A68:A69"/>
    <mergeCell ref="B68:B69"/>
    <mergeCell ref="C68:C69"/>
    <mergeCell ref="D68:D69"/>
    <mergeCell ref="G70:G71"/>
    <mergeCell ref="R70:R71"/>
    <mergeCell ref="W68:W69"/>
    <mergeCell ref="E68:E69"/>
    <mergeCell ref="F68:F69"/>
    <mergeCell ref="G68:G69"/>
    <mergeCell ref="I68:I69"/>
    <mergeCell ref="R68:R69"/>
    <mergeCell ref="V68:V69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G72:G73"/>
    <mergeCell ref="R72:R73"/>
    <mergeCell ref="A74:A75"/>
    <mergeCell ref="B74:B75"/>
    <mergeCell ref="C74:C75"/>
    <mergeCell ref="D74:D75"/>
    <mergeCell ref="E74:E75"/>
    <mergeCell ref="F74:F75"/>
    <mergeCell ref="G74:G75"/>
    <mergeCell ref="R74:R75"/>
    <mergeCell ref="R76:R77"/>
    <mergeCell ref="A76:A77"/>
    <mergeCell ref="B76:B77"/>
    <mergeCell ref="C76:C77"/>
    <mergeCell ref="D76:D77"/>
    <mergeCell ref="E76:E77"/>
    <mergeCell ref="F76:F77"/>
    <mergeCell ref="G80:G81"/>
    <mergeCell ref="R80:R81"/>
    <mergeCell ref="A78:A79"/>
    <mergeCell ref="C78:C79"/>
    <mergeCell ref="D78:D79"/>
    <mergeCell ref="E78:E79"/>
    <mergeCell ref="F78:F79"/>
    <mergeCell ref="G78:G79"/>
    <mergeCell ref="R78:R79"/>
    <mergeCell ref="A80:A81"/>
    <mergeCell ref="B80:B81"/>
    <mergeCell ref="C80:C81"/>
    <mergeCell ref="D80:D81"/>
    <mergeCell ref="E80:E81"/>
    <mergeCell ref="F80:F81"/>
    <mergeCell ref="B85:F85"/>
    <mergeCell ref="B87:C87"/>
    <mergeCell ref="D87:H87"/>
    <mergeCell ref="J87:K87"/>
    <mergeCell ref="L87:N87"/>
    <mergeCell ref="P87:T87"/>
    <mergeCell ref="B88:C88"/>
    <mergeCell ref="F88:H88"/>
    <mergeCell ref="J88:K88"/>
    <mergeCell ref="L88:N88"/>
    <mergeCell ref="R88:T88"/>
    <mergeCell ref="B89:C89"/>
    <mergeCell ref="F89:H89"/>
    <mergeCell ref="J89:K89"/>
    <mergeCell ref="L89:N89"/>
    <mergeCell ref="R89:T89"/>
    <mergeCell ref="B90:C90"/>
    <mergeCell ref="F90:H90"/>
    <mergeCell ref="J90:K90"/>
    <mergeCell ref="L90:N90"/>
    <mergeCell ref="R90:T90"/>
    <mergeCell ref="B91:C91"/>
    <mergeCell ref="J91:K91"/>
    <mergeCell ref="L91:N91"/>
    <mergeCell ref="F95:H95"/>
    <mergeCell ref="J95:K95"/>
    <mergeCell ref="L95:N95"/>
    <mergeCell ref="B92:C92"/>
    <mergeCell ref="D92:H92"/>
    <mergeCell ref="J92:K92"/>
    <mergeCell ref="L92:N92"/>
    <mergeCell ref="F93:H93"/>
    <mergeCell ref="J93:K93"/>
    <mergeCell ref="L93:N93"/>
    <mergeCell ref="A39:A40"/>
    <mergeCell ref="B41:B42"/>
    <mergeCell ref="C41:C42"/>
    <mergeCell ref="A41:A42"/>
    <mergeCell ref="B43:B44"/>
    <mergeCell ref="C43:C44"/>
    <mergeCell ref="A43:A44"/>
    <mergeCell ref="D41:D42"/>
    <mergeCell ref="E41:E42"/>
    <mergeCell ref="F41:F42"/>
    <mergeCell ref="G41:G42"/>
    <mergeCell ref="E47:E48"/>
    <mergeCell ref="F47:F48"/>
    <mergeCell ref="D45:D46"/>
    <mergeCell ref="E43:E44"/>
    <mergeCell ref="F43:F44"/>
    <mergeCell ref="D47:D48"/>
    <mergeCell ref="A45:A46"/>
    <mergeCell ref="C45:C46"/>
    <mergeCell ref="B78:B79"/>
    <mergeCell ref="G43:G44"/>
    <mergeCell ref="D43:D44"/>
    <mergeCell ref="E45:E46"/>
    <mergeCell ref="F45:F46"/>
    <mergeCell ref="G45:G46"/>
    <mergeCell ref="B45:B46"/>
    <mergeCell ref="G76:G7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86"/>
  <sheetViews>
    <sheetView zoomScale="110" zoomScaleNormal="110" zoomScalePageLayoutView="0" workbookViewId="0" topLeftCell="A1">
      <selection activeCell="C19" sqref="C19:C37"/>
    </sheetView>
  </sheetViews>
  <sheetFormatPr defaultColWidth="11.421875" defaultRowHeight="15"/>
  <cols>
    <col min="1" max="1" width="7.00390625" style="0" customWidth="1"/>
    <col min="2" max="2" width="19.8515625" style="0" customWidth="1"/>
    <col min="3" max="3" width="18.140625" style="0" customWidth="1"/>
    <col min="4" max="4" width="11.140625" style="0" customWidth="1"/>
    <col min="5" max="5" width="9.00390625" style="0" customWidth="1"/>
    <col min="6" max="6" width="8.57421875" style="0" customWidth="1"/>
    <col min="7" max="7" width="8.421875" style="0" customWidth="1"/>
    <col min="23" max="23" width="12.421875" style="0" customWidth="1"/>
  </cols>
  <sheetData>
    <row r="2" spans="1:29" ht="14.25">
      <c r="A2" s="401"/>
      <c r="B2" s="407"/>
      <c r="C2" s="401"/>
      <c r="D2" s="408"/>
      <c r="E2" s="408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4" spans="1:29" ht="14.25">
      <c r="A4" s="401"/>
      <c r="B4" s="401"/>
      <c r="C4" s="404" t="s">
        <v>4</v>
      </c>
      <c r="D4" s="401"/>
      <c r="E4" s="401"/>
      <c r="F4" s="401"/>
      <c r="G4" s="401"/>
      <c r="H4" s="404"/>
      <c r="I4" s="401"/>
      <c r="J4" s="405"/>
      <c r="K4" s="401"/>
      <c r="L4" s="401"/>
      <c r="M4" s="401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1"/>
      <c r="Z4" s="401"/>
      <c r="AA4" s="401"/>
      <c r="AB4" s="401"/>
      <c r="AC4" s="401"/>
    </row>
    <row r="5" spans="1:29" ht="15" thickBot="1">
      <c r="A5" s="402"/>
      <c r="B5" s="401"/>
      <c r="C5" s="714" t="s">
        <v>128</v>
      </c>
      <c r="D5" s="714"/>
      <c r="E5" s="714"/>
      <c r="F5" s="714"/>
      <c r="G5" s="714"/>
      <c r="H5" s="714"/>
      <c r="I5" s="401"/>
      <c r="J5" s="402"/>
      <c r="K5" s="401"/>
      <c r="L5" s="402"/>
      <c r="M5" s="402"/>
      <c r="N5" s="402"/>
      <c r="O5" s="402"/>
      <c r="P5" s="405"/>
      <c r="Q5" s="405"/>
      <c r="R5" s="405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</row>
    <row r="6" spans="1:29" ht="18" customHeight="1" thickBot="1">
      <c r="A6" s="401"/>
      <c r="B6" s="528" t="s">
        <v>38</v>
      </c>
      <c r="C6" s="715" t="s">
        <v>228</v>
      </c>
      <c r="D6" s="715"/>
      <c r="E6" s="715"/>
      <c r="F6" s="715"/>
      <c r="G6" s="715"/>
      <c r="H6" s="715"/>
      <c r="I6" s="715"/>
      <c r="J6" s="405"/>
      <c r="K6" s="401"/>
      <c r="L6" s="401"/>
      <c r="M6" s="401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1"/>
      <c r="AB6" s="401"/>
      <c r="AC6" s="401"/>
    </row>
    <row r="7" spans="1:29" ht="18" customHeight="1" thickBot="1">
      <c r="A7" s="401"/>
      <c r="B7" s="528" t="s">
        <v>39</v>
      </c>
      <c r="C7" s="715">
        <v>2024</v>
      </c>
      <c r="D7" s="715"/>
      <c r="E7" s="715"/>
      <c r="F7" s="715"/>
      <c r="G7" s="715"/>
      <c r="H7" s="715"/>
      <c r="I7" s="715"/>
      <c r="J7" s="405"/>
      <c r="K7" s="401"/>
      <c r="L7" s="401"/>
      <c r="M7" s="401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1"/>
      <c r="AB7" s="401"/>
      <c r="AC7" s="401"/>
    </row>
    <row r="8" spans="1:29" ht="15" thickBot="1">
      <c r="A8" s="401"/>
      <c r="B8" s="528" t="s">
        <v>182</v>
      </c>
      <c r="C8" s="715" t="s">
        <v>229</v>
      </c>
      <c r="D8" s="715"/>
      <c r="E8" s="715"/>
      <c r="F8" s="715"/>
      <c r="G8" s="715"/>
      <c r="H8" s="715"/>
      <c r="I8" s="715"/>
      <c r="J8" s="401"/>
      <c r="K8" s="401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1"/>
      <c r="AB8" s="401"/>
      <c r="AC8" s="401"/>
    </row>
    <row r="9" spans="1:29" ht="25.5" customHeight="1" thickBot="1">
      <c r="A9" s="401"/>
      <c r="B9" s="528" t="s">
        <v>41</v>
      </c>
      <c r="C9" s="715" t="s">
        <v>253</v>
      </c>
      <c r="D9" s="715"/>
      <c r="E9" s="715"/>
      <c r="F9" s="715"/>
      <c r="G9" s="715"/>
      <c r="H9" s="715"/>
      <c r="I9" s="715"/>
      <c r="J9" s="405"/>
      <c r="K9" s="401"/>
      <c r="L9" s="401"/>
      <c r="M9" s="401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1"/>
      <c r="AB9" s="401"/>
      <c r="AC9" s="401"/>
    </row>
    <row r="10" spans="1:29" ht="20.25" customHeight="1" thickBot="1">
      <c r="A10" s="401"/>
      <c r="B10" s="528" t="s">
        <v>183</v>
      </c>
      <c r="C10" s="715" t="s">
        <v>240</v>
      </c>
      <c r="D10" s="715"/>
      <c r="E10" s="715"/>
      <c r="F10" s="715"/>
      <c r="G10" s="715"/>
      <c r="H10" s="715"/>
      <c r="I10" s="715"/>
      <c r="J10" s="405"/>
      <c r="K10" s="401"/>
      <c r="L10" s="401"/>
      <c r="M10" s="401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1"/>
      <c r="AB10" s="401"/>
      <c r="AC10" s="401"/>
    </row>
    <row r="11" ht="15" thickBot="1"/>
    <row r="12" spans="1:29" ht="26.25" customHeight="1" thickBot="1" thickTop="1">
      <c r="A12" s="720" t="s">
        <v>1</v>
      </c>
      <c r="B12" s="721"/>
      <c r="C12" s="721"/>
      <c r="D12" s="721"/>
      <c r="E12" s="721"/>
      <c r="F12" s="721"/>
      <c r="G12" s="721"/>
      <c r="H12" s="722" t="s">
        <v>32</v>
      </c>
      <c r="I12" s="721" t="s">
        <v>20</v>
      </c>
      <c r="J12" s="721"/>
      <c r="K12" s="721"/>
      <c r="L12" s="721"/>
      <c r="M12" s="721"/>
      <c r="N12" s="721" t="s">
        <v>93</v>
      </c>
      <c r="O12" s="724"/>
      <c r="P12" s="724"/>
      <c r="Q12" s="724"/>
      <c r="R12" s="724"/>
      <c r="S12" s="724"/>
      <c r="T12" s="724"/>
      <c r="U12" s="721" t="s">
        <v>0</v>
      </c>
      <c r="V12" s="721"/>
      <c r="W12" s="721"/>
      <c r="X12" s="721"/>
      <c r="Y12" s="721"/>
      <c r="Z12" s="721"/>
      <c r="AA12" s="721"/>
      <c r="AB12" s="721" t="s">
        <v>80</v>
      </c>
      <c r="AC12" s="725"/>
    </row>
    <row r="13" spans="1:29" ht="52.5" thickBot="1">
      <c r="A13" s="719" t="s">
        <v>27</v>
      </c>
      <c r="B13" s="718" t="s">
        <v>28</v>
      </c>
      <c r="C13" s="718" t="s">
        <v>64</v>
      </c>
      <c r="D13" s="718" t="s">
        <v>13</v>
      </c>
      <c r="E13" s="718" t="s">
        <v>56</v>
      </c>
      <c r="F13" s="718" t="s">
        <v>19</v>
      </c>
      <c r="G13" s="718" t="s">
        <v>14</v>
      </c>
      <c r="H13" s="723"/>
      <c r="I13" s="717" t="s">
        <v>89</v>
      </c>
      <c r="J13" s="529" t="s">
        <v>90</v>
      </c>
      <c r="K13" s="529" t="s">
        <v>113</v>
      </c>
      <c r="L13" s="529" t="s">
        <v>91</v>
      </c>
      <c r="M13" s="529" t="s">
        <v>92</v>
      </c>
      <c r="N13" s="529" t="s">
        <v>95</v>
      </c>
      <c r="O13" s="529" t="s">
        <v>96</v>
      </c>
      <c r="P13" s="529" t="s">
        <v>94</v>
      </c>
      <c r="Q13" s="529" t="s">
        <v>97</v>
      </c>
      <c r="R13" s="529" t="s">
        <v>98</v>
      </c>
      <c r="S13" s="529" t="s">
        <v>99</v>
      </c>
      <c r="T13" s="529" t="s">
        <v>100</v>
      </c>
      <c r="U13" s="529" t="s">
        <v>111</v>
      </c>
      <c r="V13" s="529" t="s">
        <v>101</v>
      </c>
      <c r="W13" s="717" t="s">
        <v>61</v>
      </c>
      <c r="X13" s="529" t="s">
        <v>69</v>
      </c>
      <c r="Y13" s="529" t="s">
        <v>10</v>
      </c>
      <c r="Z13" s="529" t="s">
        <v>83</v>
      </c>
      <c r="AA13" s="529" t="s">
        <v>109</v>
      </c>
      <c r="AB13" s="717" t="s">
        <v>24</v>
      </c>
      <c r="AC13" s="726" t="s">
        <v>65</v>
      </c>
    </row>
    <row r="14" spans="1:33" ht="15" thickBot="1">
      <c r="A14" s="719"/>
      <c r="B14" s="718"/>
      <c r="C14" s="718"/>
      <c r="D14" s="718"/>
      <c r="E14" s="718"/>
      <c r="F14" s="718"/>
      <c r="G14" s="718"/>
      <c r="H14" s="723"/>
      <c r="I14" s="717"/>
      <c r="J14" s="530" t="s">
        <v>220</v>
      </c>
      <c r="K14" s="531" t="s">
        <v>133</v>
      </c>
      <c r="L14" s="530" t="s">
        <v>67</v>
      </c>
      <c r="M14" s="531" t="s">
        <v>220</v>
      </c>
      <c r="N14" s="531" t="s">
        <v>137</v>
      </c>
      <c r="O14" s="530" t="s">
        <v>66</v>
      </c>
      <c r="P14" s="531" t="s">
        <v>67</v>
      </c>
      <c r="Q14" s="530" t="s">
        <v>220</v>
      </c>
      <c r="R14" s="530" t="s">
        <v>67</v>
      </c>
      <c r="S14" s="531" t="s">
        <v>220</v>
      </c>
      <c r="T14" s="531" t="s">
        <v>68</v>
      </c>
      <c r="U14" s="531" t="s">
        <v>222</v>
      </c>
      <c r="V14" s="531" t="s">
        <v>220</v>
      </c>
      <c r="W14" s="717"/>
      <c r="X14" s="531" t="s">
        <v>70</v>
      </c>
      <c r="Y14" s="531" t="s">
        <v>108</v>
      </c>
      <c r="Z14" s="531" t="s">
        <v>68</v>
      </c>
      <c r="AA14" s="531" t="s">
        <v>107</v>
      </c>
      <c r="AB14" s="717"/>
      <c r="AC14" s="726"/>
      <c r="AG14" s="24"/>
    </row>
    <row r="15" spans="1:33" ht="15" customHeight="1" thickBot="1">
      <c r="A15" s="728">
        <v>1</v>
      </c>
      <c r="B15" s="684" t="s">
        <v>294</v>
      </c>
      <c r="C15" s="727"/>
      <c r="D15" s="678" t="s">
        <v>226</v>
      </c>
      <c r="E15" s="679" t="s">
        <v>227</v>
      </c>
      <c r="F15" s="679">
        <v>1</v>
      </c>
      <c r="G15" s="713" t="s">
        <v>298</v>
      </c>
      <c r="H15" s="527" t="s">
        <v>30</v>
      </c>
      <c r="I15" s="439">
        <v>45342</v>
      </c>
      <c r="J15" s="439">
        <f>I15+14</f>
        <v>45356</v>
      </c>
      <c r="K15" s="439">
        <f>J15+14</f>
        <v>45370</v>
      </c>
      <c r="L15" s="439">
        <f>K15+15</f>
        <v>45385</v>
      </c>
      <c r="M15" s="439">
        <f>L15+12</f>
        <v>45397</v>
      </c>
      <c r="N15" s="439">
        <f>M15+3</f>
        <v>45400</v>
      </c>
      <c r="O15" s="439">
        <f>N15+30</f>
        <v>45430</v>
      </c>
      <c r="P15" s="439">
        <f>O15+16</f>
        <v>45446</v>
      </c>
      <c r="Q15" s="439">
        <f>P15+16</f>
        <v>45462</v>
      </c>
      <c r="R15" s="439">
        <f>Q15+15</f>
        <v>45477</v>
      </c>
      <c r="S15" s="439">
        <f>R15+12</f>
        <v>45489</v>
      </c>
      <c r="T15" s="439">
        <f>S15+3</f>
        <v>45492</v>
      </c>
      <c r="U15" s="439">
        <f>T15+3</f>
        <v>45495</v>
      </c>
      <c r="V15" s="439">
        <f>U15+15</f>
        <v>45510</v>
      </c>
      <c r="W15" s="532"/>
      <c r="X15" s="439">
        <f>V15+7</f>
        <v>45517</v>
      </c>
      <c r="Y15" s="439">
        <f>X15+10</f>
        <v>45527</v>
      </c>
      <c r="Z15" s="439">
        <f>Y15+3</f>
        <v>45530</v>
      </c>
      <c r="AA15" s="439">
        <f>Z15+3</f>
        <v>45533</v>
      </c>
      <c r="AB15" s="439">
        <f>AA15+2</f>
        <v>45535</v>
      </c>
      <c r="AC15" s="533">
        <f>AB15+60</f>
        <v>45595</v>
      </c>
      <c r="AG15" s="24"/>
    </row>
    <row r="16" spans="1:29" ht="15" thickBot="1">
      <c r="A16" s="728"/>
      <c r="B16" s="684"/>
      <c r="C16" s="727"/>
      <c r="D16" s="678"/>
      <c r="E16" s="679"/>
      <c r="F16" s="679"/>
      <c r="G16" s="713"/>
      <c r="H16" s="534" t="s">
        <v>31</v>
      </c>
      <c r="I16" s="535"/>
      <c r="J16" s="536"/>
      <c r="K16" s="537"/>
      <c r="L16" s="536"/>
      <c r="M16" s="537"/>
      <c r="N16" s="537"/>
      <c r="O16" s="536"/>
      <c r="P16" s="537"/>
      <c r="Q16" s="536"/>
      <c r="R16" s="536"/>
      <c r="S16" s="537"/>
      <c r="T16" s="537"/>
      <c r="U16" s="537"/>
      <c r="V16" s="537"/>
      <c r="W16" s="535"/>
      <c r="X16" s="537"/>
      <c r="Y16" s="537"/>
      <c r="Z16" s="537"/>
      <c r="AA16" s="537"/>
      <c r="AB16" s="535"/>
      <c r="AC16" s="538"/>
    </row>
    <row r="17" spans="1:30" ht="15" thickBot="1">
      <c r="A17" s="710">
        <v>2</v>
      </c>
      <c r="B17" s="711" t="s">
        <v>258</v>
      </c>
      <c r="C17" s="716"/>
      <c r="D17" s="678" t="s">
        <v>226</v>
      </c>
      <c r="E17" s="679" t="s">
        <v>227</v>
      </c>
      <c r="F17" s="679">
        <v>2</v>
      </c>
      <c r="G17" s="713" t="s">
        <v>167</v>
      </c>
      <c r="H17" s="527" t="s">
        <v>30</v>
      </c>
      <c r="I17" s="439">
        <v>45344</v>
      </c>
      <c r="J17" s="439">
        <f>I17+12</f>
        <v>45356</v>
      </c>
      <c r="K17" s="439">
        <f>J17+16</f>
        <v>45372</v>
      </c>
      <c r="L17" s="439">
        <f>K17+21</f>
        <v>45393</v>
      </c>
      <c r="M17" s="439">
        <f>L17+12</f>
        <v>45405</v>
      </c>
      <c r="N17" s="439">
        <f>M17+3</f>
        <v>45408</v>
      </c>
      <c r="O17" s="439">
        <f>N17+31</f>
        <v>45439</v>
      </c>
      <c r="P17" s="439">
        <f>O17+15</f>
        <v>45454</v>
      </c>
      <c r="Q17" s="439">
        <f>P17+14</f>
        <v>45468</v>
      </c>
      <c r="R17" s="439">
        <f>Q17+15</f>
        <v>45483</v>
      </c>
      <c r="S17" s="439">
        <f>R17+12</f>
        <v>45495</v>
      </c>
      <c r="T17" s="439">
        <f>S17+3</f>
        <v>45498</v>
      </c>
      <c r="U17" s="439">
        <f>T17+5</f>
        <v>45503</v>
      </c>
      <c r="V17" s="439">
        <f>U17+13</f>
        <v>45516</v>
      </c>
      <c r="W17" s="532"/>
      <c r="X17" s="439">
        <f>V17+7</f>
        <v>45523</v>
      </c>
      <c r="Y17" s="439">
        <f>X17+10</f>
        <v>45533</v>
      </c>
      <c r="Z17" s="439">
        <f>Y17+5</f>
        <v>45538</v>
      </c>
      <c r="AA17" s="439">
        <f>Z17+3</f>
        <v>45541</v>
      </c>
      <c r="AB17" s="439">
        <f>AA17+2</f>
        <v>45543</v>
      </c>
      <c r="AC17" s="533">
        <f>AB17+60</f>
        <v>45603</v>
      </c>
      <c r="AD17" s="24"/>
    </row>
    <row r="18" spans="1:42" ht="17.25" customHeight="1" thickBot="1">
      <c r="A18" s="710"/>
      <c r="B18" s="711"/>
      <c r="C18" s="716"/>
      <c r="D18" s="678"/>
      <c r="E18" s="679"/>
      <c r="F18" s="679"/>
      <c r="G18" s="713"/>
      <c r="H18" s="534" t="s">
        <v>31</v>
      </c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539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29" ht="19.5" customHeight="1" thickBot="1">
      <c r="A19" s="710">
        <v>3</v>
      </c>
      <c r="B19" s="711" t="s">
        <v>242</v>
      </c>
      <c r="C19" s="712"/>
      <c r="D19" s="678" t="s">
        <v>226</v>
      </c>
      <c r="E19" s="679" t="s">
        <v>227</v>
      </c>
      <c r="F19" s="679">
        <v>3</v>
      </c>
      <c r="G19" s="713" t="s">
        <v>167</v>
      </c>
      <c r="H19" s="527" t="s">
        <v>30</v>
      </c>
      <c r="I19" s="439">
        <v>45351</v>
      </c>
      <c r="J19" s="439">
        <f>I19+12</f>
        <v>45363</v>
      </c>
      <c r="K19" s="439">
        <f>J19+14</f>
        <v>45377</v>
      </c>
      <c r="L19" s="439">
        <f>K19+15</f>
        <v>45392</v>
      </c>
      <c r="M19" s="439">
        <f>L19+12</f>
        <v>45404</v>
      </c>
      <c r="N19" s="439">
        <f>M19+3</f>
        <v>45407</v>
      </c>
      <c r="O19" s="439">
        <f>N19+31</f>
        <v>45438</v>
      </c>
      <c r="P19" s="439">
        <f>O19+15</f>
        <v>45453</v>
      </c>
      <c r="Q19" s="439">
        <f>P19+15</f>
        <v>45468</v>
      </c>
      <c r="R19" s="439">
        <f>Q19+21</f>
        <v>45489</v>
      </c>
      <c r="S19" s="439">
        <f>R19+13</f>
        <v>45502</v>
      </c>
      <c r="T19" s="439">
        <f>S19+3</f>
        <v>45505</v>
      </c>
      <c r="U19" s="439">
        <f>T19+5</f>
        <v>45510</v>
      </c>
      <c r="V19" s="439">
        <f>U19+13</f>
        <v>45523</v>
      </c>
      <c r="W19" s="532"/>
      <c r="X19" s="439">
        <f>V19+7</f>
        <v>45530</v>
      </c>
      <c r="Y19" s="439">
        <f>X19+10</f>
        <v>45540</v>
      </c>
      <c r="Z19" s="439">
        <f>Y19+5</f>
        <v>45545</v>
      </c>
      <c r="AA19" s="439">
        <f>Z19+3</f>
        <v>45548</v>
      </c>
      <c r="AB19" s="439">
        <f>AA19+2</f>
        <v>45550</v>
      </c>
      <c r="AC19" s="533">
        <f>AB19+60</f>
        <v>45610</v>
      </c>
    </row>
    <row r="20" spans="1:29" ht="18" customHeight="1" thickBot="1">
      <c r="A20" s="710"/>
      <c r="B20" s="711"/>
      <c r="C20" s="712"/>
      <c r="D20" s="678"/>
      <c r="E20" s="679"/>
      <c r="F20" s="679"/>
      <c r="G20" s="713"/>
      <c r="H20" s="534" t="s">
        <v>31</v>
      </c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539"/>
    </row>
    <row r="21" spans="1:29" ht="18" customHeight="1" thickBot="1">
      <c r="A21" s="710">
        <v>4</v>
      </c>
      <c r="B21" s="711" t="s">
        <v>243</v>
      </c>
      <c r="C21" s="712"/>
      <c r="D21" s="678" t="s">
        <v>226</v>
      </c>
      <c r="E21" s="679" t="s">
        <v>227</v>
      </c>
      <c r="F21" s="679">
        <v>4</v>
      </c>
      <c r="G21" s="713" t="s">
        <v>167</v>
      </c>
      <c r="H21" s="527" t="s">
        <v>30</v>
      </c>
      <c r="I21" s="439">
        <v>45352</v>
      </c>
      <c r="J21" s="439">
        <f>I21+12</f>
        <v>45364</v>
      </c>
      <c r="K21" s="439">
        <f>J21+14</f>
        <v>45378</v>
      </c>
      <c r="L21" s="439">
        <f>K21+15</f>
        <v>45393</v>
      </c>
      <c r="M21" s="439">
        <f>L21+12</f>
        <v>45405</v>
      </c>
      <c r="N21" s="439">
        <f>M21+3</f>
        <v>45408</v>
      </c>
      <c r="O21" s="439">
        <f>N21+30</f>
        <v>45438</v>
      </c>
      <c r="P21" s="439">
        <f>O21+15</f>
        <v>45453</v>
      </c>
      <c r="Q21" s="439">
        <f>P21+15</f>
        <v>45468</v>
      </c>
      <c r="R21" s="439">
        <f>Q21+15</f>
        <v>45483</v>
      </c>
      <c r="S21" s="439">
        <f>R21+12</f>
        <v>45495</v>
      </c>
      <c r="T21" s="439">
        <f>S21+3</f>
        <v>45498</v>
      </c>
      <c r="U21" s="439">
        <f>T21+5</f>
        <v>45503</v>
      </c>
      <c r="V21" s="439">
        <f>U21+13</f>
        <v>45516</v>
      </c>
      <c r="W21" s="532"/>
      <c r="X21" s="439">
        <f>V21+7</f>
        <v>45523</v>
      </c>
      <c r="Y21" s="439">
        <f>X21+10</f>
        <v>45533</v>
      </c>
      <c r="Z21" s="439">
        <f>Y21+5</f>
        <v>45538</v>
      </c>
      <c r="AA21" s="439">
        <f>Z21+3</f>
        <v>45541</v>
      </c>
      <c r="AB21" s="439">
        <f>AA21+2</f>
        <v>45543</v>
      </c>
      <c r="AC21" s="533">
        <f>AB21+60</f>
        <v>45603</v>
      </c>
    </row>
    <row r="22" spans="1:29" ht="18" customHeight="1" thickBot="1">
      <c r="A22" s="710"/>
      <c r="B22" s="711"/>
      <c r="C22" s="712"/>
      <c r="D22" s="678"/>
      <c r="E22" s="679"/>
      <c r="F22" s="679"/>
      <c r="G22" s="713"/>
      <c r="H22" s="534" t="s">
        <v>31</v>
      </c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539"/>
    </row>
    <row r="23" spans="1:29" ht="18" customHeight="1" thickBot="1">
      <c r="A23" s="710">
        <v>5</v>
      </c>
      <c r="B23" s="711" t="s">
        <v>244</v>
      </c>
      <c r="C23" s="712"/>
      <c r="D23" s="678" t="s">
        <v>226</v>
      </c>
      <c r="E23" s="679" t="s">
        <v>227</v>
      </c>
      <c r="F23" s="679">
        <v>5</v>
      </c>
      <c r="G23" s="713" t="s">
        <v>167</v>
      </c>
      <c r="H23" s="527" t="s">
        <v>30</v>
      </c>
      <c r="I23" s="439">
        <v>45362</v>
      </c>
      <c r="J23" s="439">
        <f>I23+14</f>
        <v>45376</v>
      </c>
      <c r="K23" s="439">
        <f>J23+14</f>
        <v>45390</v>
      </c>
      <c r="L23" s="439">
        <f>K23+15</f>
        <v>45405</v>
      </c>
      <c r="M23" s="439">
        <f>L23+13</f>
        <v>45418</v>
      </c>
      <c r="N23" s="439">
        <f>M23+4</f>
        <v>45422</v>
      </c>
      <c r="O23" s="439">
        <f>N23+30</f>
        <v>45452</v>
      </c>
      <c r="P23" s="439">
        <f>O23+15</f>
        <v>45467</v>
      </c>
      <c r="Q23" s="439">
        <f>P23+15</f>
        <v>45482</v>
      </c>
      <c r="R23" s="439">
        <f>Q23+15</f>
        <v>45497</v>
      </c>
      <c r="S23" s="439">
        <f>R23+12</f>
        <v>45509</v>
      </c>
      <c r="T23" s="439">
        <f>S23+3</f>
        <v>45512</v>
      </c>
      <c r="U23" s="439">
        <f>T23+5</f>
        <v>45517</v>
      </c>
      <c r="V23" s="439">
        <f>U23+13</f>
        <v>45530</v>
      </c>
      <c r="W23" s="532"/>
      <c r="X23" s="439">
        <f>V23+7</f>
        <v>45537</v>
      </c>
      <c r="Y23" s="439">
        <f>X23+10</f>
        <v>45547</v>
      </c>
      <c r="Z23" s="439">
        <f>Y23+4</f>
        <v>45551</v>
      </c>
      <c r="AA23" s="439">
        <f>Z23+3</f>
        <v>45554</v>
      </c>
      <c r="AB23" s="439">
        <f>AA23+2</f>
        <v>45556</v>
      </c>
      <c r="AC23" s="533">
        <f>AB23+60</f>
        <v>45616</v>
      </c>
    </row>
    <row r="24" spans="1:29" ht="18" customHeight="1" thickBot="1">
      <c r="A24" s="710"/>
      <c r="B24" s="711"/>
      <c r="C24" s="712"/>
      <c r="D24" s="678"/>
      <c r="E24" s="679"/>
      <c r="F24" s="679"/>
      <c r="G24" s="713"/>
      <c r="H24" s="534" t="s">
        <v>31</v>
      </c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539"/>
    </row>
    <row r="25" spans="1:29" ht="18" customHeight="1" thickBot="1">
      <c r="A25" s="710">
        <v>6</v>
      </c>
      <c r="B25" s="711" t="s">
        <v>295</v>
      </c>
      <c r="C25" s="712"/>
      <c r="D25" s="678" t="s">
        <v>226</v>
      </c>
      <c r="E25" s="679" t="s">
        <v>227</v>
      </c>
      <c r="F25" s="679">
        <v>6</v>
      </c>
      <c r="G25" s="713" t="s">
        <v>167</v>
      </c>
      <c r="H25" s="527" t="s">
        <v>30</v>
      </c>
      <c r="I25" s="439">
        <v>45362</v>
      </c>
      <c r="J25" s="439">
        <f>I25+14</f>
        <v>45376</v>
      </c>
      <c r="K25" s="439">
        <f>J25+14</f>
        <v>45390</v>
      </c>
      <c r="L25" s="439">
        <f>K25+15</f>
        <v>45405</v>
      </c>
      <c r="M25" s="439">
        <f>L25+13</f>
        <v>45418</v>
      </c>
      <c r="N25" s="439">
        <f>M25+4</f>
        <v>45422</v>
      </c>
      <c r="O25" s="439">
        <f>N25+30</f>
        <v>45452</v>
      </c>
      <c r="P25" s="439">
        <f>O25+15</f>
        <v>45467</v>
      </c>
      <c r="Q25" s="439">
        <f>P25+15</f>
        <v>45482</v>
      </c>
      <c r="R25" s="439">
        <f>Q25+15</f>
        <v>45497</v>
      </c>
      <c r="S25" s="439">
        <f>R25+12</f>
        <v>45509</v>
      </c>
      <c r="T25" s="439">
        <f>S25+3</f>
        <v>45512</v>
      </c>
      <c r="U25" s="439">
        <f>T25+5</f>
        <v>45517</v>
      </c>
      <c r="V25" s="439">
        <f>U25+13</f>
        <v>45530</v>
      </c>
      <c r="W25" s="575"/>
      <c r="X25" s="439">
        <f>V25+7</f>
        <v>45537</v>
      </c>
      <c r="Y25" s="439">
        <f>X25+10</f>
        <v>45547</v>
      </c>
      <c r="Z25" s="439">
        <f>Y25+4</f>
        <v>45551</v>
      </c>
      <c r="AA25" s="439">
        <f>Z25+3</f>
        <v>45554</v>
      </c>
      <c r="AB25" s="439">
        <f>AA25+2</f>
        <v>45556</v>
      </c>
      <c r="AC25" s="533">
        <f>AB25+60</f>
        <v>45616</v>
      </c>
    </row>
    <row r="26" spans="1:29" ht="18" customHeight="1" thickBot="1">
      <c r="A26" s="710"/>
      <c r="B26" s="711"/>
      <c r="C26" s="712"/>
      <c r="D26" s="678"/>
      <c r="E26" s="679"/>
      <c r="F26" s="679"/>
      <c r="G26" s="713"/>
      <c r="H26" s="534" t="s">
        <v>31</v>
      </c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539"/>
    </row>
    <row r="27" spans="1:29" ht="18" customHeight="1" thickBot="1">
      <c r="A27" s="710">
        <v>7</v>
      </c>
      <c r="B27" s="711" t="s">
        <v>299</v>
      </c>
      <c r="C27" s="712"/>
      <c r="D27" s="678" t="s">
        <v>226</v>
      </c>
      <c r="E27" s="679" t="s">
        <v>227</v>
      </c>
      <c r="F27" s="679">
        <v>7</v>
      </c>
      <c r="G27" s="679" t="s">
        <v>298</v>
      </c>
      <c r="H27" s="574" t="s">
        <v>30</v>
      </c>
      <c r="I27" s="439">
        <v>45364</v>
      </c>
      <c r="J27" s="439">
        <f>I27+12</f>
        <v>45376</v>
      </c>
      <c r="K27" s="439">
        <f>J27+14</f>
        <v>45390</v>
      </c>
      <c r="L27" s="439">
        <f>K27+15</f>
        <v>45405</v>
      </c>
      <c r="M27" s="439">
        <f>L27+13</f>
        <v>45418</v>
      </c>
      <c r="N27" s="439">
        <f>M27+3</f>
        <v>45421</v>
      </c>
      <c r="O27" s="439">
        <f>N27+31</f>
        <v>45452</v>
      </c>
      <c r="P27" s="439">
        <f>O27+15</f>
        <v>45467</v>
      </c>
      <c r="Q27" s="439">
        <f>P27+13</f>
        <v>45480</v>
      </c>
      <c r="R27" s="439">
        <f>Q27+15</f>
        <v>45495</v>
      </c>
      <c r="S27" s="439">
        <f>R27+14</f>
        <v>45509</v>
      </c>
      <c r="T27" s="439">
        <f>S27+3</f>
        <v>45512</v>
      </c>
      <c r="U27" s="439">
        <f>T27+5</f>
        <v>45517</v>
      </c>
      <c r="V27" s="439">
        <f>U27+13</f>
        <v>45530</v>
      </c>
      <c r="W27" s="575"/>
      <c r="X27" s="439">
        <f>V27+7</f>
        <v>45537</v>
      </c>
      <c r="Y27" s="439">
        <f>X27+10</f>
        <v>45547</v>
      </c>
      <c r="Z27" s="439">
        <f>Y27+7</f>
        <v>45554</v>
      </c>
      <c r="AA27" s="439">
        <f>Z27+3</f>
        <v>45557</v>
      </c>
      <c r="AB27" s="439">
        <f>AA27+2</f>
        <v>45559</v>
      </c>
      <c r="AC27" s="533">
        <f>AB27+60</f>
        <v>45619</v>
      </c>
    </row>
    <row r="28" spans="1:29" ht="23.25" customHeight="1" thickBot="1">
      <c r="A28" s="710"/>
      <c r="B28" s="711"/>
      <c r="C28" s="712"/>
      <c r="D28" s="678"/>
      <c r="E28" s="679"/>
      <c r="F28" s="679"/>
      <c r="G28" s="679"/>
      <c r="H28" s="534" t="s">
        <v>31</v>
      </c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539"/>
    </row>
    <row r="29" spans="1:29" ht="18" customHeight="1" thickBot="1">
      <c r="A29" s="710">
        <v>8</v>
      </c>
      <c r="B29" s="711" t="s">
        <v>289</v>
      </c>
      <c r="C29" s="712"/>
      <c r="D29" s="678" t="s">
        <v>226</v>
      </c>
      <c r="E29" s="679" t="s">
        <v>227</v>
      </c>
      <c r="F29" s="679">
        <v>8</v>
      </c>
      <c r="G29" s="679" t="s">
        <v>167</v>
      </c>
      <c r="H29" s="576" t="s">
        <v>30</v>
      </c>
      <c r="I29" s="439">
        <v>45364</v>
      </c>
      <c r="J29" s="439">
        <f>I29+12</f>
        <v>45376</v>
      </c>
      <c r="K29" s="439">
        <f>J29+14</f>
        <v>45390</v>
      </c>
      <c r="L29" s="439">
        <f>K29+15</f>
        <v>45405</v>
      </c>
      <c r="M29" s="439">
        <f>L29+13</f>
        <v>45418</v>
      </c>
      <c r="N29" s="439">
        <f>M29+3</f>
        <v>45421</v>
      </c>
      <c r="O29" s="439">
        <f>N29+31</f>
        <v>45452</v>
      </c>
      <c r="P29" s="439">
        <f>O29+15</f>
        <v>45467</v>
      </c>
      <c r="Q29" s="439">
        <f>P29+13</f>
        <v>45480</v>
      </c>
      <c r="R29" s="439">
        <f>Q29+15</f>
        <v>45495</v>
      </c>
      <c r="S29" s="439">
        <f>R29+14</f>
        <v>45509</v>
      </c>
      <c r="T29" s="439">
        <f>S29+3</f>
        <v>45512</v>
      </c>
      <c r="U29" s="439">
        <f>T29+5</f>
        <v>45517</v>
      </c>
      <c r="V29" s="439">
        <f>U29+13</f>
        <v>45530</v>
      </c>
      <c r="W29" s="575"/>
      <c r="X29" s="439">
        <f>V29+7</f>
        <v>45537</v>
      </c>
      <c r="Y29" s="439">
        <f>X29+10</f>
        <v>45547</v>
      </c>
      <c r="Z29" s="439">
        <f>Y29+7</f>
        <v>45554</v>
      </c>
      <c r="AA29" s="439">
        <f>Z29+3</f>
        <v>45557</v>
      </c>
      <c r="AB29" s="439">
        <f>AA29+2</f>
        <v>45559</v>
      </c>
      <c r="AC29" s="533">
        <f>AB29+60</f>
        <v>45619</v>
      </c>
    </row>
    <row r="30" spans="1:29" ht="33.75" customHeight="1" thickBot="1">
      <c r="A30" s="710"/>
      <c r="B30" s="711"/>
      <c r="C30" s="712"/>
      <c r="D30" s="678"/>
      <c r="E30" s="679"/>
      <c r="F30" s="679"/>
      <c r="G30" s="679"/>
      <c r="H30" s="534" t="s">
        <v>31</v>
      </c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539"/>
    </row>
    <row r="31" spans="1:29" ht="18" customHeight="1" thickBot="1">
      <c r="A31" s="710">
        <v>9</v>
      </c>
      <c r="B31" s="711" t="s">
        <v>291</v>
      </c>
      <c r="C31" s="708"/>
      <c r="D31" s="678" t="s">
        <v>226</v>
      </c>
      <c r="E31" s="679" t="s">
        <v>227</v>
      </c>
      <c r="F31" s="679">
        <v>9</v>
      </c>
      <c r="G31" s="679" t="s">
        <v>167</v>
      </c>
      <c r="H31" s="576" t="s">
        <v>30</v>
      </c>
      <c r="I31" s="439">
        <v>45369</v>
      </c>
      <c r="J31" s="439">
        <f>I31+14</f>
        <v>45383</v>
      </c>
      <c r="K31" s="439">
        <f>J31+14</f>
        <v>45397</v>
      </c>
      <c r="L31" s="439">
        <f>K31+17</f>
        <v>45414</v>
      </c>
      <c r="M31" s="439">
        <f>L31+12</f>
        <v>45426</v>
      </c>
      <c r="N31" s="439">
        <f>M31+3</f>
        <v>45429</v>
      </c>
      <c r="O31" s="439">
        <f>N31+31</f>
        <v>45460</v>
      </c>
      <c r="P31" s="439">
        <f>O31+15</f>
        <v>45475</v>
      </c>
      <c r="Q31" s="439">
        <f>P31+13</f>
        <v>45488</v>
      </c>
      <c r="R31" s="439">
        <f>Q31+15</f>
        <v>45503</v>
      </c>
      <c r="S31" s="439">
        <f>R31+13</f>
        <v>45516</v>
      </c>
      <c r="T31" s="439">
        <f>S31+3</f>
        <v>45519</v>
      </c>
      <c r="U31" s="439">
        <f>T31+5</f>
        <v>45524</v>
      </c>
      <c r="V31" s="439">
        <f>U31+13</f>
        <v>45537</v>
      </c>
      <c r="W31" s="575"/>
      <c r="X31" s="439">
        <f>V31+7</f>
        <v>45544</v>
      </c>
      <c r="Y31" s="439">
        <f>X31+10</f>
        <v>45554</v>
      </c>
      <c r="Z31" s="439">
        <f>Y31+4</f>
        <v>45558</v>
      </c>
      <c r="AA31" s="439">
        <f>Z31+3</f>
        <v>45561</v>
      </c>
      <c r="AB31" s="439">
        <f>AA31+2</f>
        <v>45563</v>
      </c>
      <c r="AC31" s="533">
        <f>AB31+60</f>
        <v>45623</v>
      </c>
    </row>
    <row r="32" spans="1:29" ht="34.5" customHeight="1" thickBot="1">
      <c r="A32" s="710"/>
      <c r="B32" s="711"/>
      <c r="C32" s="709"/>
      <c r="D32" s="678"/>
      <c r="E32" s="679"/>
      <c r="F32" s="679"/>
      <c r="G32" s="679"/>
      <c r="H32" s="534" t="s">
        <v>31</v>
      </c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539"/>
    </row>
    <row r="33" spans="1:29" ht="18" customHeight="1" thickBot="1">
      <c r="A33" s="710">
        <v>10</v>
      </c>
      <c r="B33" s="711" t="s">
        <v>296</v>
      </c>
      <c r="C33" s="708"/>
      <c r="D33" s="678" t="s">
        <v>226</v>
      </c>
      <c r="E33" s="679" t="s">
        <v>227</v>
      </c>
      <c r="F33" s="679">
        <v>10</v>
      </c>
      <c r="G33" s="679" t="s">
        <v>167</v>
      </c>
      <c r="H33" s="577" t="s">
        <v>30</v>
      </c>
      <c r="I33" s="439">
        <v>45369</v>
      </c>
      <c r="J33" s="439">
        <f>I33+14</f>
        <v>45383</v>
      </c>
      <c r="K33" s="439">
        <f>J33+14</f>
        <v>45397</v>
      </c>
      <c r="L33" s="439">
        <f>K33+17</f>
        <v>45414</v>
      </c>
      <c r="M33" s="439">
        <f>L33+12</f>
        <v>45426</v>
      </c>
      <c r="N33" s="439">
        <f>M33+3</f>
        <v>45429</v>
      </c>
      <c r="O33" s="439">
        <f>N33+31</f>
        <v>45460</v>
      </c>
      <c r="P33" s="439">
        <f>O33+15</f>
        <v>45475</v>
      </c>
      <c r="Q33" s="439">
        <f>P33+13</f>
        <v>45488</v>
      </c>
      <c r="R33" s="439">
        <f>Q33+15</f>
        <v>45503</v>
      </c>
      <c r="S33" s="439">
        <f>R33+13</f>
        <v>45516</v>
      </c>
      <c r="T33" s="439">
        <f>S33+3</f>
        <v>45519</v>
      </c>
      <c r="U33" s="439">
        <f>T33+5</f>
        <v>45524</v>
      </c>
      <c r="V33" s="439">
        <f>U33+13</f>
        <v>45537</v>
      </c>
      <c r="W33" s="575"/>
      <c r="X33" s="439">
        <f>V33+7</f>
        <v>45544</v>
      </c>
      <c r="Y33" s="439">
        <f>X33+10</f>
        <v>45554</v>
      </c>
      <c r="Z33" s="439">
        <f>Y33+4</f>
        <v>45558</v>
      </c>
      <c r="AA33" s="439">
        <f>Z33+3</f>
        <v>45561</v>
      </c>
      <c r="AB33" s="439">
        <f>AA33+2</f>
        <v>45563</v>
      </c>
      <c r="AC33" s="533">
        <f>AB33+60</f>
        <v>45623</v>
      </c>
    </row>
    <row r="34" spans="1:29" ht="31.5" customHeight="1" thickBot="1">
      <c r="A34" s="710"/>
      <c r="B34" s="711"/>
      <c r="C34" s="709"/>
      <c r="D34" s="678"/>
      <c r="E34" s="679"/>
      <c r="F34" s="679"/>
      <c r="G34" s="679"/>
      <c r="H34" s="534" t="s">
        <v>31</v>
      </c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539"/>
    </row>
    <row r="35" spans="1:29" ht="18" customHeight="1" thickBot="1">
      <c r="A35" s="710">
        <v>11</v>
      </c>
      <c r="B35" s="711" t="s">
        <v>297</v>
      </c>
      <c r="C35" s="706"/>
      <c r="D35" s="678" t="s">
        <v>226</v>
      </c>
      <c r="E35" s="679" t="s">
        <v>227</v>
      </c>
      <c r="F35" s="679">
        <v>11</v>
      </c>
      <c r="G35" s="679" t="s">
        <v>167</v>
      </c>
      <c r="H35" s="577" t="s">
        <v>30</v>
      </c>
      <c r="I35" s="439">
        <v>45372</v>
      </c>
      <c r="J35" s="439">
        <f>I35+12</f>
        <v>45384</v>
      </c>
      <c r="K35" s="439">
        <f>J35+14</f>
        <v>45398</v>
      </c>
      <c r="L35" s="439">
        <f>K35+16</f>
        <v>45414</v>
      </c>
      <c r="M35" s="439">
        <f>L35+12</f>
        <v>45426</v>
      </c>
      <c r="N35" s="439">
        <f>M35+3</f>
        <v>45429</v>
      </c>
      <c r="O35" s="439">
        <f>N35+31</f>
        <v>45460</v>
      </c>
      <c r="P35" s="439">
        <f>O35+15</f>
        <v>45475</v>
      </c>
      <c r="Q35" s="439">
        <f>P35+13</f>
        <v>45488</v>
      </c>
      <c r="R35" s="439">
        <f>Q35+15</f>
        <v>45503</v>
      </c>
      <c r="S35" s="439">
        <f>R35+13</f>
        <v>45516</v>
      </c>
      <c r="T35" s="439">
        <f>S35+3</f>
        <v>45519</v>
      </c>
      <c r="U35" s="439">
        <f>T35+5</f>
        <v>45524</v>
      </c>
      <c r="V35" s="439">
        <f>U35+13</f>
        <v>45537</v>
      </c>
      <c r="W35" s="575"/>
      <c r="X35" s="439">
        <f>V35+7</f>
        <v>45544</v>
      </c>
      <c r="Y35" s="439">
        <f>X35+10</f>
        <v>45554</v>
      </c>
      <c r="Z35" s="439">
        <f>Y35+4</f>
        <v>45558</v>
      </c>
      <c r="AA35" s="439">
        <f>Z35+3</f>
        <v>45561</v>
      </c>
      <c r="AB35" s="439">
        <f>AA35+2</f>
        <v>45563</v>
      </c>
      <c r="AC35" s="533">
        <f>AB35+60</f>
        <v>45623</v>
      </c>
    </row>
    <row r="36" spans="1:29" ht="33" customHeight="1" thickBot="1">
      <c r="A36" s="710"/>
      <c r="B36" s="711"/>
      <c r="C36" s="707"/>
      <c r="D36" s="678"/>
      <c r="E36" s="679"/>
      <c r="F36" s="679"/>
      <c r="G36" s="679"/>
      <c r="H36" s="534" t="s">
        <v>31</v>
      </c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539"/>
    </row>
    <row r="37" spans="1:29" ht="30" customHeight="1" thickBot="1">
      <c r="A37" s="540"/>
      <c r="B37" s="541" t="s">
        <v>3</v>
      </c>
      <c r="C37" s="542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4">
        <f>SUM(W15:W36)</f>
        <v>0</v>
      </c>
      <c r="X37" s="543"/>
      <c r="Y37" s="543"/>
      <c r="Z37" s="543"/>
      <c r="AA37" s="543"/>
      <c r="AB37" s="543"/>
      <c r="AC37" s="545"/>
    </row>
    <row r="38" ht="15" thickBot="1" thickTop="1"/>
    <row r="39" spans="2:22" ht="15" thickBot="1">
      <c r="B39" s="402"/>
      <c r="C39" s="626" t="s">
        <v>152</v>
      </c>
      <c r="D39" s="627"/>
      <c r="E39" s="627"/>
      <c r="F39" s="627"/>
      <c r="G39" s="628"/>
      <c r="H39" s="455"/>
      <c r="I39" s="455"/>
      <c r="J39" s="455"/>
      <c r="K39" s="454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</row>
    <row r="40" spans="2:22" ht="15" thickBot="1">
      <c r="B40" s="402"/>
      <c r="C40" s="456"/>
      <c r="D40" s="457"/>
      <c r="E40" s="457"/>
      <c r="F40" s="457"/>
      <c r="G40" s="457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</row>
    <row r="41" spans="2:22" ht="15" thickBot="1">
      <c r="B41" s="402"/>
      <c r="C41" s="596" t="s">
        <v>44</v>
      </c>
      <c r="D41" s="596"/>
      <c r="E41" s="597" t="s">
        <v>51</v>
      </c>
      <c r="F41" s="598"/>
      <c r="G41" s="598"/>
      <c r="H41" s="598"/>
      <c r="I41" s="599"/>
      <c r="J41" s="455"/>
      <c r="K41" s="610" t="s">
        <v>54</v>
      </c>
      <c r="L41" s="611"/>
      <c r="M41" s="612" t="s">
        <v>55</v>
      </c>
      <c r="N41" s="613"/>
      <c r="O41" s="614"/>
      <c r="P41" s="455"/>
      <c r="Q41" s="615" t="s">
        <v>56</v>
      </c>
      <c r="R41" s="616"/>
      <c r="S41" s="616"/>
      <c r="T41" s="616"/>
      <c r="U41" s="617"/>
      <c r="V41" s="455"/>
    </row>
    <row r="42" spans="2:22" ht="15" thickBot="1">
      <c r="B42" s="402"/>
      <c r="C42" s="596" t="s">
        <v>45</v>
      </c>
      <c r="D42" s="596"/>
      <c r="E42" s="458">
        <v>1</v>
      </c>
      <c r="F42" s="458" t="s">
        <v>166</v>
      </c>
      <c r="G42" s="618" t="s">
        <v>165</v>
      </c>
      <c r="H42" s="619"/>
      <c r="I42" s="620"/>
      <c r="J42" s="455"/>
      <c r="K42" s="588">
        <v>1</v>
      </c>
      <c r="L42" s="621"/>
      <c r="M42" s="622" t="s">
        <v>139</v>
      </c>
      <c r="N42" s="622"/>
      <c r="O42" s="623"/>
      <c r="P42" s="455"/>
      <c r="Q42" s="459">
        <v>1</v>
      </c>
      <c r="R42" s="459" t="s">
        <v>57</v>
      </c>
      <c r="S42" s="624" t="s">
        <v>151</v>
      </c>
      <c r="T42" s="624"/>
      <c r="U42" s="625"/>
      <c r="V42" s="455"/>
    </row>
    <row r="43" spans="2:22" ht="15" thickBot="1">
      <c r="B43" s="402"/>
      <c r="C43" s="596" t="s">
        <v>46</v>
      </c>
      <c r="D43" s="596"/>
      <c r="E43" s="460">
        <v>2</v>
      </c>
      <c r="F43" s="460" t="s">
        <v>52</v>
      </c>
      <c r="G43" s="600" t="s">
        <v>53</v>
      </c>
      <c r="H43" s="601"/>
      <c r="I43" s="602"/>
      <c r="J43" s="455"/>
      <c r="K43" s="588">
        <v>2</v>
      </c>
      <c r="L43" s="589"/>
      <c r="M43" s="590" t="s">
        <v>140</v>
      </c>
      <c r="N43" s="591"/>
      <c r="O43" s="592"/>
      <c r="P43" s="455"/>
      <c r="Q43" s="461">
        <v>2</v>
      </c>
      <c r="R43" s="461" t="s">
        <v>58</v>
      </c>
      <c r="S43" s="603" t="s">
        <v>59</v>
      </c>
      <c r="T43" s="603"/>
      <c r="U43" s="604"/>
      <c r="V43" s="455"/>
    </row>
    <row r="44" spans="2:22" ht="15" thickBot="1">
      <c r="B44" s="402"/>
      <c r="C44" s="596" t="s">
        <v>47</v>
      </c>
      <c r="D44" s="596"/>
      <c r="E44" s="462">
        <v>3</v>
      </c>
      <c r="F44" s="463" t="s">
        <v>146</v>
      </c>
      <c r="G44" s="605" t="s">
        <v>148</v>
      </c>
      <c r="H44" s="606"/>
      <c r="I44" s="607"/>
      <c r="J44" s="455"/>
      <c r="K44" s="588">
        <v>3</v>
      </c>
      <c r="L44" s="589"/>
      <c r="M44" s="590" t="s">
        <v>141</v>
      </c>
      <c r="N44" s="591"/>
      <c r="O44" s="592"/>
      <c r="P44" s="455"/>
      <c r="Q44" s="464">
        <v>3</v>
      </c>
      <c r="R44" s="464" t="s">
        <v>60</v>
      </c>
      <c r="S44" s="608" t="s">
        <v>150</v>
      </c>
      <c r="T44" s="608"/>
      <c r="U44" s="609"/>
      <c r="V44" s="455"/>
    </row>
    <row r="45" spans="2:22" ht="15" thickBot="1">
      <c r="B45" s="402"/>
      <c r="C45" s="596" t="s">
        <v>48</v>
      </c>
      <c r="D45" s="596"/>
      <c r="E45" s="455"/>
      <c r="F45" s="455"/>
      <c r="G45" s="455"/>
      <c r="H45" s="455"/>
      <c r="I45" s="455"/>
      <c r="J45" s="455"/>
      <c r="K45" s="588">
        <v>4</v>
      </c>
      <c r="L45" s="589"/>
      <c r="M45" s="590" t="s">
        <v>142</v>
      </c>
      <c r="N45" s="591"/>
      <c r="O45" s="592"/>
      <c r="P45" s="455"/>
      <c r="Q45" s="455"/>
      <c r="R45" s="455"/>
      <c r="S45" s="455"/>
      <c r="T45" s="455"/>
      <c r="U45" s="455"/>
      <c r="V45" s="455"/>
    </row>
    <row r="46" spans="2:22" ht="15" thickBot="1">
      <c r="B46" s="402"/>
      <c r="C46" s="596" t="s">
        <v>153</v>
      </c>
      <c r="D46" s="596"/>
      <c r="E46" s="597" t="s">
        <v>51</v>
      </c>
      <c r="F46" s="598"/>
      <c r="G46" s="598"/>
      <c r="H46" s="598"/>
      <c r="I46" s="599"/>
      <c r="J46" s="455"/>
      <c r="K46" s="588">
        <v>5</v>
      </c>
      <c r="L46" s="589"/>
      <c r="M46" s="590" t="s">
        <v>143</v>
      </c>
      <c r="N46" s="591"/>
      <c r="O46" s="592"/>
      <c r="P46" s="455"/>
      <c r="Q46" s="455"/>
      <c r="R46" s="455"/>
      <c r="S46" s="455"/>
      <c r="T46" s="455"/>
      <c r="U46" s="455"/>
      <c r="V46" s="455"/>
    </row>
    <row r="47" spans="2:22" ht="15" thickBot="1">
      <c r="B47" s="402"/>
      <c r="C47" s="465" t="s">
        <v>50</v>
      </c>
      <c r="D47" s="465"/>
      <c r="E47" s="458">
        <v>1</v>
      </c>
      <c r="F47" s="458" t="s">
        <v>159</v>
      </c>
      <c r="G47" s="585" t="s">
        <v>160</v>
      </c>
      <c r="H47" s="586"/>
      <c r="I47" s="587"/>
      <c r="J47" s="455"/>
      <c r="K47" s="588">
        <v>6</v>
      </c>
      <c r="L47" s="589"/>
      <c r="M47" s="590" t="s">
        <v>144</v>
      </c>
      <c r="N47" s="591"/>
      <c r="O47" s="592"/>
      <c r="P47" s="466"/>
      <c r="Q47" s="466"/>
      <c r="R47" s="466"/>
      <c r="S47" s="466"/>
      <c r="T47" s="466"/>
      <c r="U47" s="466"/>
      <c r="V47" s="466"/>
    </row>
    <row r="48" spans="3:22" ht="14.25"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</row>
    <row r="49" spans="3:22" ht="14.25"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</row>
    <row r="50" spans="3:22" ht="14.25"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</row>
    <row r="82" ht="15" customHeight="1">
      <c r="D82" t="s">
        <v>290</v>
      </c>
    </row>
    <row r="84" ht="15" customHeight="1">
      <c r="D84" t="s">
        <v>290</v>
      </c>
    </row>
    <row r="86" ht="15" customHeight="1">
      <c r="D86" t="s">
        <v>290</v>
      </c>
    </row>
  </sheetData>
  <sheetProtection/>
  <mergeCells count="131">
    <mergeCell ref="G25:G26"/>
    <mergeCell ref="D25:D26"/>
    <mergeCell ref="E25:E26"/>
    <mergeCell ref="F25:F26"/>
    <mergeCell ref="G47:I47"/>
    <mergeCell ref="K47:L47"/>
    <mergeCell ref="C43:D43"/>
    <mergeCell ref="G43:I43"/>
    <mergeCell ref="K43:L43"/>
    <mergeCell ref="C42:D42"/>
    <mergeCell ref="M47:O47"/>
    <mergeCell ref="C45:D45"/>
    <mergeCell ref="K45:L45"/>
    <mergeCell ref="M45:O45"/>
    <mergeCell ref="C46:D46"/>
    <mergeCell ref="E46:I46"/>
    <mergeCell ref="K46:L46"/>
    <mergeCell ref="M46:O46"/>
    <mergeCell ref="M43:O43"/>
    <mergeCell ref="S43:U43"/>
    <mergeCell ref="C44:D44"/>
    <mergeCell ref="G44:I44"/>
    <mergeCell ref="K44:L44"/>
    <mergeCell ref="M44:O44"/>
    <mergeCell ref="S44:U44"/>
    <mergeCell ref="G42:I42"/>
    <mergeCell ref="K42:L42"/>
    <mergeCell ref="M42:O42"/>
    <mergeCell ref="S42:U42"/>
    <mergeCell ref="K41:L41"/>
    <mergeCell ref="M41:O41"/>
    <mergeCell ref="B13:B14"/>
    <mergeCell ref="C13:C14"/>
    <mergeCell ref="D13:D14"/>
    <mergeCell ref="B15:B16"/>
    <mergeCell ref="A15:A16"/>
    <mergeCell ref="Q41:U41"/>
    <mergeCell ref="A25:A26"/>
    <mergeCell ref="E27:E28"/>
    <mergeCell ref="B25:B26"/>
    <mergeCell ref="C25:C26"/>
    <mergeCell ref="C10:I10"/>
    <mergeCell ref="C41:D41"/>
    <mergeCell ref="E41:I41"/>
    <mergeCell ref="E17:E18"/>
    <mergeCell ref="F17:F18"/>
    <mergeCell ref="G17:G18"/>
    <mergeCell ref="C15:C16"/>
    <mergeCell ref="D15:D16"/>
    <mergeCell ref="E15:E16"/>
    <mergeCell ref="F15:F16"/>
    <mergeCell ref="A12:G12"/>
    <mergeCell ref="H12:H14"/>
    <mergeCell ref="I12:M12"/>
    <mergeCell ref="N12:T12"/>
    <mergeCell ref="U12:AA12"/>
    <mergeCell ref="AB12:AC12"/>
    <mergeCell ref="AC13:AC14"/>
    <mergeCell ref="I13:I14"/>
    <mergeCell ref="W13:W14"/>
    <mergeCell ref="E13:E14"/>
    <mergeCell ref="A19:A20"/>
    <mergeCell ref="B19:B20"/>
    <mergeCell ref="C19:C20"/>
    <mergeCell ref="D19:D20"/>
    <mergeCell ref="E19:E20"/>
    <mergeCell ref="AB13:AB14"/>
    <mergeCell ref="G15:G16"/>
    <mergeCell ref="F13:F14"/>
    <mergeCell ref="G13:G14"/>
    <mergeCell ref="A13:A14"/>
    <mergeCell ref="C5:H5"/>
    <mergeCell ref="C6:I6"/>
    <mergeCell ref="C7:I7"/>
    <mergeCell ref="C8:I8"/>
    <mergeCell ref="C9:I9"/>
    <mergeCell ref="G21:G22"/>
    <mergeCell ref="G19:G20"/>
    <mergeCell ref="F19:F20"/>
    <mergeCell ref="C17:C18"/>
    <mergeCell ref="D17:D18"/>
    <mergeCell ref="B21:B22"/>
    <mergeCell ref="E21:E22"/>
    <mergeCell ref="A17:A18"/>
    <mergeCell ref="B17:B18"/>
    <mergeCell ref="A23:A24"/>
    <mergeCell ref="B23:B24"/>
    <mergeCell ref="D23:D24"/>
    <mergeCell ref="E23:E24"/>
    <mergeCell ref="C21:C22"/>
    <mergeCell ref="D21:D22"/>
    <mergeCell ref="C39:G39"/>
    <mergeCell ref="F21:F22"/>
    <mergeCell ref="C23:C24"/>
    <mergeCell ref="B27:B28"/>
    <mergeCell ref="A27:A28"/>
    <mergeCell ref="C27:C28"/>
    <mergeCell ref="D27:D28"/>
    <mergeCell ref="F23:F24"/>
    <mergeCell ref="G23:G24"/>
    <mergeCell ref="A21:A22"/>
    <mergeCell ref="E29:E30"/>
    <mergeCell ref="F29:F30"/>
    <mergeCell ref="E31:E32"/>
    <mergeCell ref="F27:F28"/>
    <mergeCell ref="G27:G28"/>
    <mergeCell ref="A29:A30"/>
    <mergeCell ref="B29:B30"/>
    <mergeCell ref="C29:C30"/>
    <mergeCell ref="F31:F32"/>
    <mergeCell ref="G31:G32"/>
    <mergeCell ref="A31:A32"/>
    <mergeCell ref="B33:B34"/>
    <mergeCell ref="B35:B36"/>
    <mergeCell ref="A33:A34"/>
    <mergeCell ref="A35:A36"/>
    <mergeCell ref="G29:G30"/>
    <mergeCell ref="B31:B32"/>
    <mergeCell ref="C31:C32"/>
    <mergeCell ref="D31:D32"/>
    <mergeCell ref="D29:D30"/>
    <mergeCell ref="G33:G34"/>
    <mergeCell ref="G35:G36"/>
    <mergeCell ref="C35:C36"/>
    <mergeCell ref="D33:D34"/>
    <mergeCell ref="D35:D36"/>
    <mergeCell ref="E33:E34"/>
    <mergeCell ref="E35:E36"/>
    <mergeCell ref="F33:F34"/>
    <mergeCell ref="F35:F36"/>
    <mergeCell ref="C33:C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59"/>
  <sheetViews>
    <sheetView showGridLines="0" zoomScale="80" zoomScaleNormal="80" zoomScalePageLayoutView="0" workbookViewId="0" topLeftCell="Q21">
      <selection activeCell="Y50" sqref="Y50"/>
    </sheetView>
  </sheetViews>
  <sheetFormatPr defaultColWidth="11.421875" defaultRowHeight="15"/>
  <cols>
    <col min="1" max="1" width="4.421875" style="0" customWidth="1"/>
    <col min="2" max="2" width="22.421875" style="0" customWidth="1"/>
    <col min="3" max="3" width="18.421875" style="0" customWidth="1"/>
    <col min="4" max="4" width="8.140625" style="0" customWidth="1"/>
    <col min="5" max="5" width="8.8515625" style="0" customWidth="1"/>
    <col min="6" max="6" width="6.57421875" style="0" customWidth="1"/>
    <col min="7" max="8" width="10.57421875" style="0" customWidth="1"/>
    <col min="9" max="10" width="9.57421875" style="0" customWidth="1"/>
    <col min="11" max="11" width="10.140625" style="0" customWidth="1"/>
    <col min="12" max="13" width="9.421875" style="0" customWidth="1"/>
    <col min="14" max="14" width="9.57421875" style="0" customWidth="1"/>
    <col min="15" max="16" width="10.140625" style="0" customWidth="1"/>
    <col min="17" max="17" width="10.00390625" style="0" customWidth="1"/>
    <col min="18" max="18" width="16.57421875" style="0" customWidth="1"/>
    <col min="19" max="19" width="10.57421875" style="0" customWidth="1"/>
    <col min="20" max="20" width="14.8515625" style="0" customWidth="1"/>
    <col min="21" max="21" width="12.421875" style="0" customWidth="1"/>
    <col min="22" max="23" width="11.57421875" style="0" customWidth="1"/>
    <col min="24" max="24" width="13.57421875" style="0" customWidth="1"/>
    <col min="25" max="25" width="12.57421875" style="0" customWidth="1"/>
    <col min="26" max="26" width="14.140625" style="0" customWidth="1"/>
    <col min="27" max="31" width="12.574218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761" t="s">
        <v>170</v>
      </c>
      <c r="D3" s="762"/>
      <c r="E3" s="762"/>
      <c r="F3" s="762"/>
      <c r="G3" s="762"/>
      <c r="H3" s="762"/>
      <c r="I3" s="763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761">
        <v>2021</v>
      </c>
      <c r="D4" s="762"/>
      <c r="E4" s="762"/>
      <c r="F4" s="762"/>
      <c r="G4" s="762"/>
      <c r="H4" s="762"/>
      <c r="I4" s="763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761" t="s">
        <v>175</v>
      </c>
      <c r="D5" s="762"/>
      <c r="E5" s="762"/>
      <c r="F5" s="762"/>
      <c r="G5" s="762"/>
      <c r="H5" s="762"/>
      <c r="I5" s="763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829" t="s">
        <v>184</v>
      </c>
      <c r="D6" s="830"/>
      <c r="E6" s="830"/>
      <c r="F6" s="830"/>
      <c r="G6" s="830"/>
      <c r="H6" s="830"/>
      <c r="I6" s="831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761" t="s">
        <v>171</v>
      </c>
      <c r="D7" s="762"/>
      <c r="E7" s="762"/>
      <c r="F7" s="762"/>
      <c r="G7" s="762"/>
      <c r="H7" s="762"/>
      <c r="I7" s="763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0:16" s="30" customFormat="1" ht="23.25">
      <c r="J9" s="798" t="s">
        <v>88</v>
      </c>
      <c r="K9" s="798"/>
      <c r="L9" s="798"/>
      <c r="M9" s="798"/>
      <c r="N9" s="798"/>
      <c r="O9" s="798"/>
      <c r="P9" s="798"/>
    </row>
    <row r="10" ht="15" customHeight="1" thickBot="1">
      <c r="M10" s="6"/>
    </row>
    <row r="11" ht="18.75" customHeight="1" hidden="1">
      <c r="B11" s="1"/>
    </row>
    <row r="12" spans="1:27" s="4" customFormat="1" ht="57.75" customHeight="1" thickBot="1">
      <c r="A12" s="776" t="s">
        <v>29</v>
      </c>
      <c r="B12" s="777"/>
      <c r="C12" s="777"/>
      <c r="D12" s="777"/>
      <c r="E12" s="777"/>
      <c r="F12" s="777"/>
      <c r="G12" s="778"/>
      <c r="H12" s="781" t="s">
        <v>32</v>
      </c>
      <c r="I12" s="771" t="s">
        <v>6</v>
      </c>
      <c r="J12" s="772"/>
      <c r="K12" s="772"/>
      <c r="L12" s="772"/>
      <c r="M12" s="773"/>
      <c r="N12" s="799" t="s">
        <v>7</v>
      </c>
      <c r="O12" s="800"/>
      <c r="P12" s="801" t="s">
        <v>8</v>
      </c>
      <c r="Q12" s="802"/>
      <c r="R12" s="803"/>
      <c r="S12" s="801" t="s">
        <v>9</v>
      </c>
      <c r="T12" s="802"/>
      <c r="U12" s="802"/>
      <c r="V12" s="802"/>
      <c r="W12" s="802"/>
      <c r="X12" s="802"/>
      <c r="Y12" s="803"/>
      <c r="Z12" s="769" t="s">
        <v>84</v>
      </c>
      <c r="AA12" s="770"/>
    </row>
    <row r="13" spans="1:27" s="132" customFormat="1" ht="103.5" customHeight="1">
      <c r="A13" s="779" t="s">
        <v>27</v>
      </c>
      <c r="B13" s="768" t="s">
        <v>28</v>
      </c>
      <c r="C13" s="768" t="s">
        <v>62</v>
      </c>
      <c r="D13" s="768" t="s">
        <v>13</v>
      </c>
      <c r="E13" s="768" t="s">
        <v>75</v>
      </c>
      <c r="F13" s="768" t="s">
        <v>15</v>
      </c>
      <c r="G13" s="792" t="s">
        <v>37</v>
      </c>
      <c r="H13" s="782"/>
      <c r="I13" s="774" t="s">
        <v>81</v>
      </c>
      <c r="J13" s="265" t="s">
        <v>5</v>
      </c>
      <c r="K13" s="265" t="s">
        <v>26</v>
      </c>
      <c r="L13" s="265" t="s">
        <v>82</v>
      </c>
      <c r="M13" s="266" t="s">
        <v>79</v>
      </c>
      <c r="N13" s="257" t="s">
        <v>18</v>
      </c>
      <c r="O13" s="278" t="s">
        <v>73</v>
      </c>
      <c r="P13" s="279" t="s">
        <v>85</v>
      </c>
      <c r="Q13" s="280" t="s">
        <v>86</v>
      </c>
      <c r="R13" s="281" t="s">
        <v>74</v>
      </c>
      <c r="S13" s="255" t="s">
        <v>125</v>
      </c>
      <c r="T13" s="265" t="s">
        <v>127</v>
      </c>
      <c r="U13" s="810" t="s">
        <v>61</v>
      </c>
      <c r="V13" s="265" t="s">
        <v>69</v>
      </c>
      <c r="W13" s="265" t="s">
        <v>10</v>
      </c>
      <c r="X13" s="265" t="s">
        <v>83</v>
      </c>
      <c r="Y13" s="266" t="s">
        <v>109</v>
      </c>
      <c r="Z13" s="790" t="s">
        <v>12</v>
      </c>
      <c r="AA13" s="784" t="s">
        <v>63</v>
      </c>
    </row>
    <row r="14" spans="1:27" s="27" customFormat="1" ht="16.5" customHeight="1" thickBot="1">
      <c r="A14" s="780"/>
      <c r="B14" s="744"/>
      <c r="C14" s="744"/>
      <c r="D14" s="744"/>
      <c r="E14" s="744"/>
      <c r="F14" s="744"/>
      <c r="G14" s="793"/>
      <c r="H14" s="783"/>
      <c r="I14" s="775"/>
      <c r="J14" s="282" t="s">
        <v>68</v>
      </c>
      <c r="K14" s="283" t="s">
        <v>67</v>
      </c>
      <c r="L14" s="282" t="s">
        <v>67</v>
      </c>
      <c r="M14" s="284" t="s">
        <v>70</v>
      </c>
      <c r="N14" s="274" t="s">
        <v>68</v>
      </c>
      <c r="O14" s="285" t="s">
        <v>66</v>
      </c>
      <c r="P14" s="286" t="s">
        <v>108</v>
      </c>
      <c r="Q14" s="287" t="s">
        <v>70</v>
      </c>
      <c r="R14" s="288" t="s">
        <v>68</v>
      </c>
      <c r="S14" s="274" t="s">
        <v>104</v>
      </c>
      <c r="T14" s="289" t="s">
        <v>70</v>
      </c>
      <c r="U14" s="811"/>
      <c r="V14" s="275" t="s">
        <v>134</v>
      </c>
      <c r="W14" s="276" t="s">
        <v>104</v>
      </c>
      <c r="X14" s="276" t="s">
        <v>136</v>
      </c>
      <c r="Y14" s="277" t="s">
        <v>107</v>
      </c>
      <c r="Z14" s="791"/>
      <c r="AA14" s="785"/>
    </row>
    <row r="15" spans="1:27" s="27" customFormat="1" ht="15">
      <c r="A15" s="786">
        <v>1</v>
      </c>
      <c r="B15" s="740"/>
      <c r="C15" s="788"/>
      <c r="D15" s="741"/>
      <c r="E15" s="738"/>
      <c r="F15" s="738"/>
      <c r="G15" s="751"/>
      <c r="H15" s="74" t="s">
        <v>30</v>
      </c>
      <c r="I15" s="75"/>
      <c r="J15" s="76"/>
      <c r="K15" s="76"/>
      <c r="L15" s="76"/>
      <c r="M15" s="77"/>
      <c r="N15" s="80"/>
      <c r="O15" s="116"/>
      <c r="P15" s="75"/>
      <c r="Q15" s="76"/>
      <c r="R15" s="77"/>
      <c r="S15" s="189"/>
      <c r="T15" s="211"/>
      <c r="U15" s="206"/>
      <c r="V15" s="206"/>
      <c r="W15" s="206"/>
      <c r="X15" s="206"/>
      <c r="Y15" s="212"/>
      <c r="Z15" s="80"/>
      <c r="AA15" s="81"/>
    </row>
    <row r="16" spans="1:27" s="27" customFormat="1" ht="15">
      <c r="A16" s="787"/>
      <c r="B16" s="758"/>
      <c r="C16" s="789"/>
      <c r="D16" s="742"/>
      <c r="E16" s="755"/>
      <c r="F16" s="755"/>
      <c r="G16" s="757"/>
      <c r="H16" s="82" t="s">
        <v>31</v>
      </c>
      <c r="I16" s="83"/>
      <c r="J16" s="84"/>
      <c r="K16" s="84"/>
      <c r="L16" s="84"/>
      <c r="M16" s="85"/>
      <c r="N16" s="83"/>
      <c r="O16" s="119"/>
      <c r="P16" s="83"/>
      <c r="Q16" s="84"/>
      <c r="R16" s="85"/>
      <c r="S16" s="108"/>
      <c r="T16" s="164"/>
      <c r="U16" s="84"/>
      <c r="V16" s="84"/>
      <c r="W16" s="84"/>
      <c r="X16" s="84"/>
      <c r="Y16" s="85"/>
      <c r="Z16" s="83"/>
      <c r="AA16" s="85"/>
    </row>
    <row r="17" spans="1:27" s="27" customFormat="1" ht="15">
      <c r="A17" s="787">
        <v>2</v>
      </c>
      <c r="B17" s="740"/>
      <c r="C17" s="788"/>
      <c r="D17" s="742"/>
      <c r="E17" s="755"/>
      <c r="F17" s="755"/>
      <c r="G17" s="757"/>
      <c r="H17" s="74" t="s">
        <v>30</v>
      </c>
      <c r="I17" s="86"/>
      <c r="J17" s="87"/>
      <c r="K17" s="87"/>
      <c r="L17" s="87"/>
      <c r="M17" s="88"/>
      <c r="N17" s="86"/>
      <c r="O17" s="121"/>
      <c r="P17" s="86"/>
      <c r="Q17" s="87"/>
      <c r="R17" s="88"/>
      <c r="S17" s="111"/>
      <c r="T17" s="165"/>
      <c r="U17" s="87"/>
      <c r="V17" s="89"/>
      <c r="W17" s="87"/>
      <c r="X17" s="78"/>
      <c r="Y17" s="79"/>
      <c r="Z17" s="86"/>
      <c r="AA17" s="88"/>
    </row>
    <row r="18" spans="1:27" s="27" customFormat="1" ht="15">
      <c r="A18" s="787"/>
      <c r="B18" s="758"/>
      <c r="C18" s="789"/>
      <c r="D18" s="742"/>
      <c r="E18" s="755"/>
      <c r="F18" s="755"/>
      <c r="G18" s="757"/>
      <c r="H18" s="82" t="s">
        <v>31</v>
      </c>
      <c r="I18" s="83"/>
      <c r="J18" s="84"/>
      <c r="K18" s="84"/>
      <c r="L18" s="84"/>
      <c r="M18" s="85"/>
      <c r="N18" s="83"/>
      <c r="O18" s="119"/>
      <c r="P18" s="83"/>
      <c r="Q18" s="84"/>
      <c r="R18" s="85"/>
      <c r="S18" s="108"/>
      <c r="T18" s="164"/>
      <c r="U18" s="84"/>
      <c r="V18" s="84"/>
      <c r="W18" s="84"/>
      <c r="X18" s="84"/>
      <c r="Y18" s="85"/>
      <c r="Z18" s="83"/>
      <c r="AA18" s="85"/>
    </row>
    <row r="19" spans="1:27" s="27" customFormat="1" ht="15">
      <c r="A19" s="787">
        <v>3</v>
      </c>
      <c r="B19" s="758"/>
      <c r="C19" s="788"/>
      <c r="D19" s="742"/>
      <c r="E19" s="755"/>
      <c r="F19" s="755"/>
      <c r="G19" s="757"/>
      <c r="H19" s="74" t="s">
        <v>30</v>
      </c>
      <c r="I19" s="86"/>
      <c r="J19" s="87"/>
      <c r="K19" s="87"/>
      <c r="L19" s="87"/>
      <c r="M19" s="88"/>
      <c r="N19" s="86"/>
      <c r="O19" s="121"/>
      <c r="P19" s="86"/>
      <c r="Q19" s="87"/>
      <c r="R19" s="88"/>
      <c r="S19" s="111"/>
      <c r="T19" s="165"/>
      <c r="U19" s="87"/>
      <c r="V19" s="89"/>
      <c r="W19" s="87"/>
      <c r="X19" s="78"/>
      <c r="Y19" s="79"/>
      <c r="Z19" s="86"/>
      <c r="AA19" s="88"/>
    </row>
    <row r="20" spans="1:27" s="27" customFormat="1" ht="15">
      <c r="A20" s="787"/>
      <c r="B20" s="758"/>
      <c r="C20" s="789"/>
      <c r="D20" s="742"/>
      <c r="E20" s="755"/>
      <c r="F20" s="755"/>
      <c r="G20" s="757"/>
      <c r="H20" s="82" t="s">
        <v>31</v>
      </c>
      <c r="I20" s="83"/>
      <c r="J20" s="84"/>
      <c r="K20" s="84"/>
      <c r="L20" s="84"/>
      <c r="M20" s="85"/>
      <c r="N20" s="83"/>
      <c r="O20" s="119"/>
      <c r="P20" s="83"/>
      <c r="Q20" s="84"/>
      <c r="R20" s="85"/>
      <c r="S20" s="108"/>
      <c r="T20" s="164"/>
      <c r="U20" s="84"/>
      <c r="V20" s="84"/>
      <c r="W20" s="84"/>
      <c r="X20" s="84"/>
      <c r="Y20" s="85"/>
      <c r="Z20" s="83"/>
      <c r="AA20" s="85"/>
    </row>
    <row r="21" spans="1:27" s="27" customFormat="1" ht="15">
      <c r="A21" s="787">
        <v>4</v>
      </c>
      <c r="B21" s="758"/>
      <c r="C21" s="788"/>
      <c r="D21" s="742"/>
      <c r="E21" s="755"/>
      <c r="F21" s="755"/>
      <c r="G21" s="757"/>
      <c r="H21" s="74" t="s">
        <v>30</v>
      </c>
      <c r="I21" s="86"/>
      <c r="J21" s="87"/>
      <c r="K21" s="87"/>
      <c r="L21" s="87"/>
      <c r="M21" s="88"/>
      <c r="N21" s="86"/>
      <c r="O21" s="121"/>
      <c r="P21" s="86"/>
      <c r="Q21" s="87"/>
      <c r="R21" s="88"/>
      <c r="S21" s="111"/>
      <c r="T21" s="165"/>
      <c r="U21" s="87"/>
      <c r="V21" s="89"/>
      <c r="W21" s="87"/>
      <c r="X21" s="78"/>
      <c r="Y21" s="79"/>
      <c r="Z21" s="86"/>
      <c r="AA21" s="88"/>
    </row>
    <row r="22" spans="1:27" s="27" customFormat="1" ht="15">
      <c r="A22" s="787"/>
      <c r="B22" s="758"/>
      <c r="C22" s="789"/>
      <c r="D22" s="742"/>
      <c r="E22" s="755"/>
      <c r="F22" s="755"/>
      <c r="G22" s="757"/>
      <c r="H22" s="82" t="s">
        <v>31</v>
      </c>
      <c r="I22" s="83"/>
      <c r="J22" s="84"/>
      <c r="K22" s="84"/>
      <c r="L22" s="84"/>
      <c r="M22" s="85"/>
      <c r="N22" s="83"/>
      <c r="O22" s="119"/>
      <c r="P22" s="83"/>
      <c r="Q22" s="84"/>
      <c r="R22" s="85"/>
      <c r="S22" s="108"/>
      <c r="T22" s="164"/>
      <c r="U22" s="84"/>
      <c r="V22" s="84"/>
      <c r="W22" s="84"/>
      <c r="X22" s="84"/>
      <c r="Y22" s="85"/>
      <c r="Z22" s="83"/>
      <c r="AA22" s="85"/>
    </row>
    <row r="23" spans="1:27" s="27" customFormat="1" ht="15">
      <c r="A23" s="787">
        <v>5</v>
      </c>
      <c r="B23" s="758"/>
      <c r="C23" s="788"/>
      <c r="D23" s="742"/>
      <c r="E23" s="755"/>
      <c r="F23" s="755"/>
      <c r="G23" s="757"/>
      <c r="H23" s="74" t="s">
        <v>30</v>
      </c>
      <c r="I23" s="86"/>
      <c r="J23" s="87"/>
      <c r="K23" s="87"/>
      <c r="L23" s="87"/>
      <c r="M23" s="88"/>
      <c r="N23" s="86"/>
      <c r="O23" s="121"/>
      <c r="P23" s="86"/>
      <c r="Q23" s="87"/>
      <c r="R23" s="88"/>
      <c r="S23" s="111"/>
      <c r="T23" s="165"/>
      <c r="U23" s="87"/>
      <c r="V23" s="87"/>
      <c r="W23" s="87"/>
      <c r="X23" s="78"/>
      <c r="Y23" s="79"/>
      <c r="Z23" s="86"/>
      <c r="AA23" s="88"/>
    </row>
    <row r="24" spans="1:27" s="27" customFormat="1" ht="15.75" thickBot="1">
      <c r="A24" s="787"/>
      <c r="B24" s="758"/>
      <c r="C24" s="789"/>
      <c r="D24" s="742"/>
      <c r="E24" s="755"/>
      <c r="F24" s="755"/>
      <c r="G24" s="757"/>
      <c r="H24" s="82" t="s">
        <v>31</v>
      </c>
      <c r="I24" s="83"/>
      <c r="J24" s="84"/>
      <c r="K24" s="84"/>
      <c r="L24" s="84"/>
      <c r="M24" s="85"/>
      <c r="N24" s="83"/>
      <c r="O24" s="119"/>
      <c r="P24" s="83"/>
      <c r="Q24" s="84"/>
      <c r="R24" s="85"/>
      <c r="S24" s="108"/>
      <c r="T24" s="164"/>
      <c r="U24" s="84"/>
      <c r="V24" s="84"/>
      <c r="W24" s="84"/>
      <c r="X24" s="84"/>
      <c r="Y24" s="85"/>
      <c r="Z24" s="83"/>
      <c r="AA24" s="85"/>
    </row>
    <row r="25" spans="1:46" s="27" customFormat="1" ht="20.25" customHeight="1" thickBot="1">
      <c r="A25" s="192"/>
      <c r="B25" s="210" t="s">
        <v>3</v>
      </c>
      <c r="C25" s="19"/>
      <c r="D25" s="19"/>
      <c r="E25" s="96"/>
      <c r="F25" s="96"/>
      <c r="G25" s="97"/>
      <c r="H25" s="125"/>
      <c r="I25" s="98"/>
      <c r="J25" s="96"/>
      <c r="K25" s="96"/>
      <c r="L25" s="96"/>
      <c r="M25" s="99"/>
      <c r="N25" s="98"/>
      <c r="O25" s="101"/>
      <c r="P25" s="98"/>
      <c r="Q25" s="100"/>
      <c r="R25" s="103"/>
      <c r="S25" s="166"/>
      <c r="T25" s="166"/>
      <c r="U25" s="100"/>
      <c r="V25" s="100"/>
      <c r="W25" s="100"/>
      <c r="X25" s="100"/>
      <c r="Y25" s="103"/>
      <c r="Z25" s="102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15:27" s="27" customFormat="1" ht="14.25">
      <c r="O26" s="43"/>
      <c r="R26" s="43"/>
      <c r="T26" s="43"/>
      <c r="V26" s="43"/>
      <c r="Z26" s="29"/>
      <c r="AA26" s="29"/>
    </row>
    <row r="27" spans="15:27" s="27" customFormat="1" ht="14.25">
      <c r="O27" s="43"/>
      <c r="T27" s="43"/>
      <c r="Z27" s="29"/>
      <c r="AA27" s="29"/>
    </row>
    <row r="28" spans="15:25" s="27" customFormat="1" ht="14.25">
      <c r="O28" s="43"/>
      <c r="T28" s="43"/>
      <c r="X28" s="29"/>
      <c r="Y28" s="29"/>
    </row>
    <row r="29" s="27" customFormat="1" ht="14.25">
      <c r="O29" s="43"/>
    </row>
    <row r="30" s="27" customFormat="1" ht="14.25">
      <c r="Y30" s="29"/>
    </row>
    <row r="31" spans="2:27" ht="23.25">
      <c r="B31" s="13"/>
      <c r="C31" s="5"/>
      <c r="D31" s="5"/>
      <c r="E31" s="5"/>
      <c r="F31" s="5"/>
      <c r="G31" s="5"/>
      <c r="J31" s="5"/>
      <c r="K31" s="20" t="s">
        <v>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23.25">
      <c r="B32" s="13"/>
      <c r="C32" s="5"/>
      <c r="D32" s="5"/>
      <c r="E32" s="5"/>
      <c r="F32" s="5"/>
      <c r="G32" s="5"/>
      <c r="J32" s="5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5">
      <c r="B33" s="52" t="s">
        <v>38</v>
      </c>
      <c r="C33" s="761" t="s">
        <v>170</v>
      </c>
      <c r="D33" s="762"/>
      <c r="E33" s="762"/>
      <c r="F33" s="762"/>
      <c r="G33" s="762"/>
      <c r="H33" s="762"/>
      <c r="I33" s="763"/>
      <c r="J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 ht="15">
      <c r="B34" s="52" t="s">
        <v>172</v>
      </c>
      <c r="C34" s="761">
        <v>2021</v>
      </c>
      <c r="D34" s="762"/>
      <c r="E34" s="762"/>
      <c r="F34" s="762"/>
      <c r="G34" s="762"/>
      <c r="H34" s="762"/>
      <c r="I34" s="763"/>
      <c r="J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2:27" ht="15">
      <c r="B35" s="52" t="s">
        <v>173</v>
      </c>
      <c r="C35" s="761" t="s">
        <v>175</v>
      </c>
      <c r="D35" s="762"/>
      <c r="E35" s="762"/>
      <c r="F35" s="762"/>
      <c r="G35" s="762"/>
      <c r="H35" s="762"/>
      <c r="I35" s="763"/>
      <c r="J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15.75" customHeight="1">
      <c r="B36" s="52" t="s">
        <v>41</v>
      </c>
      <c r="C36" s="829" t="s">
        <v>184</v>
      </c>
      <c r="D36" s="830"/>
      <c r="E36" s="830"/>
      <c r="F36" s="830"/>
      <c r="G36" s="830"/>
      <c r="H36" s="830"/>
      <c r="I36" s="831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15">
      <c r="B37" s="52" t="s">
        <v>174</v>
      </c>
      <c r="C37" s="761" t="s">
        <v>195</v>
      </c>
      <c r="D37" s="762"/>
      <c r="E37" s="762"/>
      <c r="F37" s="762"/>
      <c r="G37" s="762"/>
      <c r="H37" s="762"/>
      <c r="I37" s="763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s="35" customFormat="1" ht="15">
      <c r="B38" s="36"/>
      <c r="C38" s="36"/>
      <c r="D38" s="36"/>
      <c r="E38" s="36"/>
      <c r="F38" s="36"/>
      <c r="G38" s="36"/>
      <c r="H38" s="36"/>
      <c r="I38" s="36"/>
      <c r="J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9:17" s="30" customFormat="1" ht="23.25">
      <c r="I39" s="32"/>
      <c r="J39" s="817" t="s">
        <v>185</v>
      </c>
      <c r="K39" s="817"/>
      <c r="L39" s="817"/>
      <c r="M39" s="817"/>
      <c r="N39" s="817"/>
      <c r="O39" s="817"/>
      <c r="P39" s="817"/>
      <c r="Q39" s="32"/>
    </row>
    <row r="40" ht="15" customHeight="1" thickBot="1">
      <c r="M40" s="6"/>
    </row>
    <row r="41" ht="3.75" customHeight="1" hidden="1">
      <c r="B41" s="1"/>
    </row>
    <row r="42" spans="1:24" ht="48" customHeight="1" thickBot="1">
      <c r="A42" s="795" t="s">
        <v>29</v>
      </c>
      <c r="B42" s="796"/>
      <c r="C42" s="796"/>
      <c r="D42" s="796"/>
      <c r="E42" s="796"/>
      <c r="F42" s="796"/>
      <c r="G42" s="797"/>
      <c r="H42" s="781" t="s">
        <v>32</v>
      </c>
      <c r="I42" s="814" t="s">
        <v>34</v>
      </c>
      <c r="J42" s="815"/>
      <c r="K42" s="815"/>
      <c r="L42" s="816"/>
      <c r="M42" s="818" t="s">
        <v>35</v>
      </c>
      <c r="N42" s="819"/>
      <c r="O42" s="820"/>
      <c r="P42" s="821" t="s">
        <v>0</v>
      </c>
      <c r="Q42" s="822"/>
      <c r="R42" s="822"/>
      <c r="S42" s="822"/>
      <c r="T42" s="822"/>
      <c r="U42" s="822"/>
      <c r="V42" s="823"/>
      <c r="W42" s="769" t="s">
        <v>80</v>
      </c>
      <c r="X42" s="770"/>
    </row>
    <row r="43" spans="1:24" s="27" customFormat="1" ht="57.75">
      <c r="A43" s="779" t="s">
        <v>27</v>
      </c>
      <c r="B43" s="766" t="s">
        <v>28</v>
      </c>
      <c r="C43" s="766" t="s">
        <v>62</v>
      </c>
      <c r="D43" s="766" t="s">
        <v>13</v>
      </c>
      <c r="E43" s="768" t="s">
        <v>56</v>
      </c>
      <c r="F43" s="768" t="s">
        <v>15</v>
      </c>
      <c r="G43" s="792" t="s">
        <v>37</v>
      </c>
      <c r="H43" s="782"/>
      <c r="I43" s="808" t="s">
        <v>17</v>
      </c>
      <c r="J43" s="280" t="s">
        <v>36</v>
      </c>
      <c r="K43" s="280" t="s">
        <v>18</v>
      </c>
      <c r="L43" s="281" t="s">
        <v>25</v>
      </c>
      <c r="M43" s="279" t="s">
        <v>87</v>
      </c>
      <c r="N43" s="280" t="s">
        <v>86</v>
      </c>
      <c r="O43" s="294" t="s">
        <v>177</v>
      </c>
      <c r="P43" s="279" t="s">
        <v>125</v>
      </c>
      <c r="Q43" s="280" t="s">
        <v>127</v>
      </c>
      <c r="R43" s="810" t="s">
        <v>61</v>
      </c>
      <c r="S43" s="280" t="s">
        <v>69</v>
      </c>
      <c r="T43" s="280" t="s">
        <v>10</v>
      </c>
      <c r="U43" s="280" t="s">
        <v>83</v>
      </c>
      <c r="V43" s="21" t="s">
        <v>109</v>
      </c>
      <c r="W43" s="808" t="s">
        <v>12</v>
      </c>
      <c r="X43" s="812" t="s">
        <v>63</v>
      </c>
    </row>
    <row r="44" spans="1:24" s="27" customFormat="1" ht="16.5" customHeight="1" thickBot="1">
      <c r="A44" s="794"/>
      <c r="B44" s="767"/>
      <c r="C44" s="767"/>
      <c r="D44" s="767"/>
      <c r="E44" s="744"/>
      <c r="F44" s="744"/>
      <c r="G44" s="793"/>
      <c r="H44" s="783"/>
      <c r="I44" s="809"/>
      <c r="J44" s="8" t="s">
        <v>70</v>
      </c>
      <c r="K44" s="12" t="s">
        <v>68</v>
      </c>
      <c r="L44" s="9" t="s">
        <v>66</v>
      </c>
      <c r="M44" s="10" t="s">
        <v>108</v>
      </c>
      <c r="N44" s="8" t="s">
        <v>70</v>
      </c>
      <c r="O44" s="361" t="s">
        <v>68</v>
      </c>
      <c r="P44" s="10" t="s">
        <v>104</v>
      </c>
      <c r="Q44" s="362" t="s">
        <v>70</v>
      </c>
      <c r="R44" s="811"/>
      <c r="S44" s="8" t="s">
        <v>134</v>
      </c>
      <c r="T44" s="152" t="s">
        <v>104</v>
      </c>
      <c r="U44" s="152" t="s">
        <v>136</v>
      </c>
      <c r="V44" s="168" t="s">
        <v>107</v>
      </c>
      <c r="W44" s="809"/>
      <c r="X44" s="813"/>
    </row>
    <row r="45" spans="1:24" s="27" customFormat="1" ht="16.5" customHeight="1">
      <c r="A45" s="729"/>
      <c r="B45" s="731" t="s">
        <v>218</v>
      </c>
      <c r="C45" s="733">
        <v>1753068000</v>
      </c>
      <c r="D45" s="735">
        <v>43</v>
      </c>
      <c r="E45" s="737" t="s">
        <v>57</v>
      </c>
      <c r="F45" s="737">
        <v>1</v>
      </c>
      <c r="G45" s="750" t="s">
        <v>167</v>
      </c>
      <c r="H45" s="262" t="s">
        <v>30</v>
      </c>
      <c r="I45" s="375">
        <v>44216</v>
      </c>
      <c r="J45" s="78">
        <f>I45+7</f>
        <v>44223</v>
      </c>
      <c r="K45" s="78">
        <f>J45+3</f>
        <v>44226</v>
      </c>
      <c r="L45" s="79">
        <f>K45+30</f>
        <v>44256</v>
      </c>
      <c r="M45" s="134">
        <f>L45+10</f>
        <v>44266</v>
      </c>
      <c r="N45" s="78">
        <f>M45+7</f>
        <v>44273</v>
      </c>
      <c r="O45" s="79">
        <f>N45+3</f>
        <v>44276</v>
      </c>
      <c r="P45" s="298">
        <f>O45+5</f>
        <v>44281</v>
      </c>
      <c r="Q45" s="105">
        <f>P45+7</f>
        <v>44288</v>
      </c>
      <c r="R45" s="394">
        <v>1753068000</v>
      </c>
      <c r="S45" s="78">
        <f>Q45+9</f>
        <v>44297</v>
      </c>
      <c r="T45" s="78">
        <f>S45+5</f>
        <v>44302</v>
      </c>
      <c r="U45" s="78">
        <f>T45+4</f>
        <v>44306</v>
      </c>
      <c r="V45" s="297">
        <f>U45+3</f>
        <v>44309</v>
      </c>
      <c r="W45" s="296">
        <f>V45+2</f>
        <v>44311</v>
      </c>
      <c r="X45" s="79">
        <f>W45+30</f>
        <v>44341</v>
      </c>
    </row>
    <row r="46" spans="1:24" s="27" customFormat="1" ht="16.5" customHeight="1" thickBot="1">
      <c r="A46" s="730"/>
      <c r="B46" s="732"/>
      <c r="C46" s="734"/>
      <c r="D46" s="736"/>
      <c r="E46" s="738"/>
      <c r="F46" s="738"/>
      <c r="G46" s="751"/>
      <c r="H46" s="398" t="s">
        <v>31</v>
      </c>
      <c r="I46" s="383"/>
      <c r="J46" s="360"/>
      <c r="K46" s="84"/>
      <c r="L46" s="119"/>
      <c r="M46" s="91"/>
      <c r="N46" s="370"/>
      <c r="O46" s="399"/>
      <c r="P46" s="94"/>
      <c r="Q46" s="370"/>
      <c r="R46" s="384"/>
      <c r="S46" s="370"/>
      <c r="T46" s="370"/>
      <c r="U46" s="370"/>
      <c r="V46" s="85"/>
      <c r="W46" s="120"/>
      <c r="X46" s="85"/>
    </row>
    <row r="47" spans="1:24" s="27" customFormat="1" ht="22.5" customHeight="1" thickBot="1">
      <c r="A47" s="95"/>
      <c r="B47" s="95" t="s">
        <v>3</v>
      </c>
      <c r="C47" s="363">
        <v>1753068000</v>
      </c>
      <c r="D47" s="364"/>
      <c r="E47" s="96"/>
      <c r="F47" s="96"/>
      <c r="G47" s="97"/>
      <c r="H47" s="125"/>
      <c r="I47" s="126"/>
      <c r="J47" s="100"/>
      <c r="K47" s="100"/>
      <c r="L47" s="101"/>
      <c r="M47" s="102"/>
      <c r="N47" s="100"/>
      <c r="O47" s="103"/>
      <c r="P47" s="98"/>
      <c r="Q47" s="166"/>
      <c r="R47" s="374">
        <v>1753068000</v>
      </c>
      <c r="S47" s="100"/>
      <c r="T47" s="103"/>
      <c r="U47" s="400"/>
      <c r="V47" s="103"/>
      <c r="W47" s="102"/>
      <c r="X47" s="103"/>
    </row>
    <row r="48" spans="17:27" s="27" customFormat="1" ht="14.25">
      <c r="Q48" s="43"/>
      <c r="W48" s="29"/>
      <c r="X48" s="29"/>
      <c r="AA48" s="28"/>
    </row>
    <row r="49" spans="23:25" s="27" customFormat="1" ht="14.25">
      <c r="W49" s="29"/>
      <c r="X49" s="29"/>
      <c r="Y49" s="29"/>
    </row>
    <row r="50" spans="16:25" s="27" customFormat="1" ht="14.25">
      <c r="P50" s="393"/>
      <c r="U50" s="29"/>
      <c r="V50" s="29"/>
      <c r="Y50" s="29"/>
    </row>
    <row r="51" spans="2:24" ht="23.25">
      <c r="B51" s="13"/>
      <c r="C51" s="5"/>
      <c r="D51" s="5"/>
      <c r="E51" s="5"/>
      <c r="F51" s="5"/>
      <c r="G51" s="5"/>
      <c r="J51" s="5"/>
      <c r="K51" s="20" t="s">
        <v>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="27" customFormat="1" ht="14.25">
      <c r="Y52" s="29"/>
    </row>
    <row r="53" spans="2:27" ht="15" customHeight="1">
      <c r="B53" s="52" t="s">
        <v>38</v>
      </c>
      <c r="C53" s="761" t="s">
        <v>170</v>
      </c>
      <c r="D53" s="762"/>
      <c r="E53" s="762"/>
      <c r="F53" s="762"/>
      <c r="G53" s="762"/>
      <c r="H53" s="762"/>
      <c r="I53" s="763"/>
      <c r="J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ht="15">
      <c r="B54" s="52" t="s">
        <v>39</v>
      </c>
      <c r="C54" s="761">
        <v>2021</v>
      </c>
      <c r="D54" s="762"/>
      <c r="E54" s="762"/>
      <c r="F54" s="762"/>
      <c r="G54" s="762"/>
      <c r="H54" s="762"/>
      <c r="I54" s="763"/>
      <c r="J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ht="15" customHeight="1">
      <c r="B55" s="52" t="s">
        <v>40</v>
      </c>
      <c r="C55" s="761" t="s">
        <v>175</v>
      </c>
      <c r="D55" s="762"/>
      <c r="E55" s="762"/>
      <c r="F55" s="762"/>
      <c r="G55" s="762"/>
      <c r="H55" s="762"/>
      <c r="I55" s="763"/>
      <c r="J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5.75" customHeight="1">
      <c r="B56" s="52" t="s">
        <v>41</v>
      </c>
      <c r="C56" s="829" t="s">
        <v>184</v>
      </c>
      <c r="D56" s="830"/>
      <c r="E56" s="830"/>
      <c r="F56" s="830"/>
      <c r="G56" s="830"/>
      <c r="H56" s="830"/>
      <c r="I56" s="831"/>
      <c r="J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ht="15">
      <c r="B57" s="52" t="s">
        <v>42</v>
      </c>
      <c r="C57" s="761" t="s">
        <v>195</v>
      </c>
      <c r="D57" s="762"/>
      <c r="E57" s="762"/>
      <c r="F57" s="762"/>
      <c r="G57" s="762"/>
      <c r="H57" s="762"/>
      <c r="I57" s="763"/>
      <c r="J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s="35" customFormat="1" ht="15">
      <c r="B58" s="36"/>
      <c r="C58" s="36"/>
      <c r="D58" s="36"/>
      <c r="E58" s="36"/>
      <c r="F58" s="36"/>
      <c r="G58" s="36"/>
      <c r="H58" s="36"/>
      <c r="I58" s="36"/>
      <c r="J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9:20" s="30" customFormat="1" ht="23.25">
      <c r="I59" s="32"/>
      <c r="J59" s="798" t="s">
        <v>156</v>
      </c>
      <c r="K59" s="798"/>
      <c r="L59" s="798"/>
      <c r="M59" s="798"/>
      <c r="N59" s="798"/>
      <c r="O59" s="798"/>
      <c r="P59" s="798"/>
      <c r="Q59" s="798"/>
      <c r="R59" s="798"/>
      <c r="S59" s="798"/>
      <c r="T59" s="798"/>
    </row>
    <row r="60" ht="15" customHeight="1" thickBot="1">
      <c r="M60" s="6"/>
    </row>
    <row r="61" ht="15" hidden="1" thickBot="1">
      <c r="B61" s="1"/>
    </row>
    <row r="62" spans="1:23" ht="49.5" customHeight="1" thickBot="1">
      <c r="A62" s="769" t="s">
        <v>29</v>
      </c>
      <c r="B62" s="806"/>
      <c r="C62" s="806"/>
      <c r="D62" s="807"/>
      <c r="E62" s="807"/>
      <c r="F62" s="807"/>
      <c r="G62" s="807"/>
      <c r="H62" s="781" t="s">
        <v>32</v>
      </c>
      <c r="I62" s="769" t="s">
        <v>106</v>
      </c>
      <c r="J62" s="806"/>
      <c r="K62" s="806"/>
      <c r="L62" s="770"/>
      <c r="M62" s="824" t="s">
        <v>35</v>
      </c>
      <c r="N62" s="825"/>
      <c r="O62" s="826"/>
      <c r="P62" s="769" t="s">
        <v>0</v>
      </c>
      <c r="Q62" s="806"/>
      <c r="R62" s="806"/>
      <c r="S62" s="806"/>
      <c r="T62" s="806"/>
      <c r="U62" s="770"/>
      <c r="V62" s="769" t="s">
        <v>80</v>
      </c>
      <c r="W62" s="770"/>
    </row>
    <row r="63" spans="1:23" s="27" customFormat="1" ht="57.75">
      <c r="A63" s="779" t="s">
        <v>27</v>
      </c>
      <c r="B63" s="766" t="s">
        <v>28</v>
      </c>
      <c r="C63" s="768" t="s">
        <v>62</v>
      </c>
      <c r="D63" s="743" t="s">
        <v>13</v>
      </c>
      <c r="E63" s="743" t="s">
        <v>56</v>
      </c>
      <c r="F63" s="743" t="s">
        <v>15</v>
      </c>
      <c r="G63" s="804" t="s">
        <v>37</v>
      </c>
      <c r="H63" s="782"/>
      <c r="I63" s="808" t="s">
        <v>131</v>
      </c>
      <c r="J63" s="264" t="s">
        <v>130</v>
      </c>
      <c r="K63" s="265" t="s">
        <v>129</v>
      </c>
      <c r="L63" s="266" t="s">
        <v>25</v>
      </c>
      <c r="M63" s="257" t="s">
        <v>178</v>
      </c>
      <c r="N63" s="267" t="s">
        <v>114</v>
      </c>
      <c r="O63" s="268" t="s">
        <v>177</v>
      </c>
      <c r="P63" s="255" t="s">
        <v>117</v>
      </c>
      <c r="Q63" s="265" t="s">
        <v>179</v>
      </c>
      <c r="R63" s="865" t="s">
        <v>11</v>
      </c>
      <c r="S63" s="265" t="s">
        <v>118</v>
      </c>
      <c r="T63" s="265" t="s">
        <v>194</v>
      </c>
      <c r="U63" s="266" t="s">
        <v>109</v>
      </c>
      <c r="V63" s="774" t="s">
        <v>12</v>
      </c>
      <c r="W63" s="812" t="s">
        <v>63</v>
      </c>
    </row>
    <row r="64" spans="1:23" s="27" customFormat="1" ht="16.5" customHeight="1" thickBot="1">
      <c r="A64" s="780"/>
      <c r="B64" s="767"/>
      <c r="C64" s="744"/>
      <c r="D64" s="744"/>
      <c r="E64" s="744"/>
      <c r="F64" s="744"/>
      <c r="G64" s="805"/>
      <c r="H64" s="783"/>
      <c r="I64" s="809"/>
      <c r="J64" s="269" t="s">
        <v>104</v>
      </c>
      <c r="K64" s="269" t="s">
        <v>68</v>
      </c>
      <c r="L64" s="270" t="s">
        <v>67</v>
      </c>
      <c r="M64" s="271" t="s">
        <v>112</v>
      </c>
      <c r="N64" s="272" t="s">
        <v>104</v>
      </c>
      <c r="O64" s="273" t="s">
        <v>68</v>
      </c>
      <c r="P64" s="274" t="s">
        <v>104</v>
      </c>
      <c r="Q64" s="275" t="s">
        <v>104</v>
      </c>
      <c r="R64" s="866"/>
      <c r="S64" s="276" t="s">
        <v>68</v>
      </c>
      <c r="T64" s="275" t="s">
        <v>68</v>
      </c>
      <c r="U64" s="277" t="s">
        <v>107</v>
      </c>
      <c r="V64" s="828"/>
      <c r="W64" s="813"/>
    </row>
    <row r="65" spans="1:23" s="27" customFormat="1" ht="16.5" customHeight="1">
      <c r="A65" s="738">
        <v>1</v>
      </c>
      <c r="B65" s="739" t="s">
        <v>176</v>
      </c>
      <c r="C65" s="827">
        <v>149642000</v>
      </c>
      <c r="D65" s="741">
        <v>43</v>
      </c>
      <c r="E65" s="738" t="s">
        <v>57</v>
      </c>
      <c r="F65" s="738">
        <v>1</v>
      </c>
      <c r="G65" s="751" t="s">
        <v>168</v>
      </c>
      <c r="H65" s="74" t="s">
        <v>30</v>
      </c>
      <c r="I65" s="375">
        <v>44201</v>
      </c>
      <c r="J65" s="117">
        <f>I65+5</f>
        <v>44206</v>
      </c>
      <c r="K65" s="115">
        <f>J65+3</f>
        <v>44209</v>
      </c>
      <c r="L65" s="81">
        <f>K65+15</f>
        <v>44224</v>
      </c>
      <c r="M65" s="80">
        <f>L65+5</f>
        <v>44229</v>
      </c>
      <c r="N65" s="117">
        <f>M65+5</f>
        <v>44234</v>
      </c>
      <c r="O65" s="81">
        <f>N65+3</f>
        <v>44237</v>
      </c>
      <c r="P65" s="117">
        <f>O65+5</f>
        <v>44242</v>
      </c>
      <c r="Q65" s="115">
        <f>P65+5</f>
        <v>44247</v>
      </c>
      <c r="R65" s="382">
        <v>149642000</v>
      </c>
      <c r="S65" s="115">
        <f>Q65+3</f>
        <v>44250</v>
      </c>
      <c r="T65" s="115">
        <f>S65+3</f>
        <v>44253</v>
      </c>
      <c r="U65" s="81">
        <f>T65+3</f>
        <v>44256</v>
      </c>
      <c r="V65" s="80">
        <f>U65+2</f>
        <v>44258</v>
      </c>
      <c r="W65" s="81">
        <f>V65+30</f>
        <v>44288</v>
      </c>
    </row>
    <row r="66" spans="1:23" s="27" customFormat="1" ht="16.5" customHeight="1" thickBot="1">
      <c r="A66" s="755"/>
      <c r="B66" s="740"/>
      <c r="C66" s="760"/>
      <c r="D66" s="742"/>
      <c r="E66" s="755"/>
      <c r="F66" s="755"/>
      <c r="G66" s="757"/>
      <c r="H66" s="82" t="s">
        <v>31</v>
      </c>
      <c r="I66" s="120"/>
      <c r="J66" s="84"/>
      <c r="K66" s="84"/>
      <c r="L66" s="120"/>
      <c r="M66" s="388"/>
      <c r="N66" s="84"/>
      <c r="O66" s="85"/>
      <c r="P66" s="120"/>
      <c r="Q66" s="84"/>
      <c r="R66" s="84"/>
      <c r="S66" s="84"/>
      <c r="T66" s="84"/>
      <c r="U66" s="85"/>
      <c r="V66" s="120"/>
      <c r="W66" s="85"/>
    </row>
    <row r="67" spans="1:23" s="27" customFormat="1" ht="15">
      <c r="A67" s="752">
        <v>2</v>
      </c>
      <c r="B67" s="740" t="s">
        <v>198</v>
      </c>
      <c r="C67" s="741">
        <v>146413000</v>
      </c>
      <c r="D67" s="741">
        <v>43</v>
      </c>
      <c r="E67" s="738" t="s">
        <v>57</v>
      </c>
      <c r="F67" s="738">
        <v>2</v>
      </c>
      <c r="G67" s="751" t="s">
        <v>168</v>
      </c>
      <c r="H67" s="74" t="s">
        <v>30</v>
      </c>
      <c r="I67" s="375">
        <v>44201</v>
      </c>
      <c r="J67" s="117">
        <f>I67+5</f>
        <v>44206</v>
      </c>
      <c r="K67" s="115">
        <f>J67+3</f>
        <v>44209</v>
      </c>
      <c r="L67" s="81">
        <f>K67+15</f>
        <v>44224</v>
      </c>
      <c r="M67" s="80">
        <f>L67+5</f>
        <v>44229</v>
      </c>
      <c r="N67" s="117">
        <f>M67+5</f>
        <v>44234</v>
      </c>
      <c r="O67" s="81">
        <f>N67+3</f>
        <v>44237</v>
      </c>
      <c r="P67" s="80">
        <f>O67+5</f>
        <v>44242</v>
      </c>
      <c r="Q67" s="115">
        <f>P67+5</f>
        <v>44247</v>
      </c>
      <c r="R67" s="382">
        <v>146413000</v>
      </c>
      <c r="S67" s="115">
        <f>Q67+3</f>
        <v>44250</v>
      </c>
      <c r="T67" s="115">
        <f>S67+3</f>
        <v>44253</v>
      </c>
      <c r="U67" s="81">
        <f>T67+3</f>
        <v>44256</v>
      </c>
      <c r="V67" s="200">
        <f>U67+2</f>
        <v>44258</v>
      </c>
      <c r="W67" s="201">
        <f>V67+30</f>
        <v>44288</v>
      </c>
    </row>
    <row r="68" spans="1:23" s="27" customFormat="1" ht="15.75" thickBot="1">
      <c r="A68" s="753"/>
      <c r="B68" s="758"/>
      <c r="C68" s="755"/>
      <c r="D68" s="742"/>
      <c r="E68" s="755"/>
      <c r="F68" s="755"/>
      <c r="G68" s="757"/>
      <c r="H68" s="82" t="s">
        <v>31</v>
      </c>
      <c r="I68" s="378"/>
      <c r="J68" s="385"/>
      <c r="K68" s="386"/>
      <c r="L68" s="387"/>
      <c r="M68" s="378"/>
      <c r="N68" s="385"/>
      <c r="O68" s="387"/>
      <c r="P68" s="378"/>
      <c r="Q68" s="386"/>
      <c r="R68" s="84"/>
      <c r="S68" s="386"/>
      <c r="T68" s="386"/>
      <c r="U68" s="387"/>
      <c r="V68" s="378"/>
      <c r="W68" s="387"/>
    </row>
    <row r="69" spans="1:23" s="27" customFormat="1" ht="15">
      <c r="A69" s="764">
        <v>3</v>
      </c>
      <c r="B69" s="739" t="s">
        <v>197</v>
      </c>
      <c r="C69" s="759">
        <v>122909000</v>
      </c>
      <c r="D69" s="741">
        <v>43</v>
      </c>
      <c r="E69" s="755" t="s">
        <v>57</v>
      </c>
      <c r="F69" s="764">
        <v>3</v>
      </c>
      <c r="G69" s="757" t="s">
        <v>168</v>
      </c>
      <c r="H69" s="74" t="s">
        <v>30</v>
      </c>
      <c r="I69" s="375">
        <v>44201</v>
      </c>
      <c r="J69" s="117">
        <f>I69+5</f>
        <v>44206</v>
      </c>
      <c r="K69" s="115">
        <f>J69+3</f>
        <v>44209</v>
      </c>
      <c r="L69" s="81">
        <f>K69+15</f>
        <v>44224</v>
      </c>
      <c r="M69" s="80">
        <f>L69+5</f>
        <v>44229</v>
      </c>
      <c r="N69" s="117">
        <f>M69+5</f>
        <v>44234</v>
      </c>
      <c r="O69" s="81">
        <f>N69+3</f>
        <v>44237</v>
      </c>
      <c r="P69" s="80">
        <f>O69+5</f>
        <v>44242</v>
      </c>
      <c r="Q69" s="115">
        <f>P69+5</f>
        <v>44247</v>
      </c>
      <c r="R69" s="382">
        <v>122909000</v>
      </c>
      <c r="S69" s="115">
        <f>Q69+3</f>
        <v>44250</v>
      </c>
      <c r="T69" s="115">
        <f>S69+3</f>
        <v>44253</v>
      </c>
      <c r="U69" s="81">
        <f>T69+3</f>
        <v>44256</v>
      </c>
      <c r="V69" s="200">
        <f>U69+2</f>
        <v>44258</v>
      </c>
      <c r="W69" s="201">
        <f>V69+30</f>
        <v>44288</v>
      </c>
    </row>
    <row r="70" spans="1:23" s="27" customFormat="1" ht="21" customHeight="1" thickBot="1">
      <c r="A70" s="765"/>
      <c r="B70" s="740"/>
      <c r="C70" s="760"/>
      <c r="D70" s="742"/>
      <c r="E70" s="755"/>
      <c r="F70" s="765"/>
      <c r="G70" s="757"/>
      <c r="H70" s="82" t="s">
        <v>31</v>
      </c>
      <c r="I70" s="83"/>
      <c r="J70" s="120"/>
      <c r="K70" s="84"/>
      <c r="L70" s="85"/>
      <c r="M70" s="83"/>
      <c r="N70" s="120"/>
      <c r="O70" s="85"/>
      <c r="P70" s="83"/>
      <c r="Q70" s="84"/>
      <c r="R70" s="84"/>
      <c r="S70" s="84"/>
      <c r="T70" s="84"/>
      <c r="U70" s="85"/>
      <c r="V70" s="83"/>
      <c r="W70" s="85"/>
    </row>
    <row r="71" spans="1:23" s="27" customFormat="1" ht="15">
      <c r="A71" s="764">
        <v>4</v>
      </c>
      <c r="B71" s="740" t="s">
        <v>196</v>
      </c>
      <c r="C71" s="741">
        <v>119716000</v>
      </c>
      <c r="D71" s="741">
        <v>43</v>
      </c>
      <c r="E71" s="755" t="s">
        <v>57</v>
      </c>
      <c r="F71" s="764">
        <v>4</v>
      </c>
      <c r="G71" s="757" t="s">
        <v>168</v>
      </c>
      <c r="H71" s="74" t="s">
        <v>30</v>
      </c>
      <c r="I71" s="375">
        <v>44203</v>
      </c>
      <c r="J71" s="117">
        <f>I71+5</f>
        <v>44208</v>
      </c>
      <c r="K71" s="115">
        <f>J71+3</f>
        <v>44211</v>
      </c>
      <c r="L71" s="81">
        <f>K71+15</f>
        <v>44226</v>
      </c>
      <c r="M71" s="80">
        <f>L71+5</f>
        <v>44231</v>
      </c>
      <c r="N71" s="117">
        <f>M71+5</f>
        <v>44236</v>
      </c>
      <c r="O71" s="81">
        <f>N71+3</f>
        <v>44239</v>
      </c>
      <c r="P71" s="80">
        <f>O71+5</f>
        <v>44244</v>
      </c>
      <c r="Q71" s="115">
        <f>P71+5</f>
        <v>44249</v>
      </c>
      <c r="R71" s="382">
        <v>119716000</v>
      </c>
      <c r="S71" s="115">
        <f>Q71+3</f>
        <v>44252</v>
      </c>
      <c r="T71" s="115">
        <f>S71+3</f>
        <v>44255</v>
      </c>
      <c r="U71" s="81">
        <f>T71+3</f>
        <v>44258</v>
      </c>
      <c r="V71" s="200">
        <f>U71+2</f>
        <v>44260</v>
      </c>
      <c r="W71" s="201">
        <f>V71+30</f>
        <v>44290</v>
      </c>
    </row>
    <row r="72" spans="1:23" s="27" customFormat="1" ht="21" customHeight="1" thickBot="1">
      <c r="A72" s="765"/>
      <c r="B72" s="758"/>
      <c r="C72" s="755"/>
      <c r="D72" s="742"/>
      <c r="E72" s="755"/>
      <c r="F72" s="765"/>
      <c r="G72" s="757"/>
      <c r="H72" s="82" t="s">
        <v>31</v>
      </c>
      <c r="I72" s="83"/>
      <c r="J72" s="120"/>
      <c r="K72" s="84"/>
      <c r="L72" s="85"/>
      <c r="M72" s="83"/>
      <c r="N72" s="120"/>
      <c r="O72" s="85"/>
      <c r="P72" s="83"/>
      <c r="Q72" s="84"/>
      <c r="R72" s="84"/>
      <c r="S72" s="84"/>
      <c r="T72" s="84"/>
      <c r="U72" s="85"/>
      <c r="V72" s="83"/>
      <c r="W72" s="85"/>
    </row>
    <row r="73" spans="1:23" s="27" customFormat="1" ht="15.75" customHeight="1">
      <c r="A73" s="764">
        <v>5</v>
      </c>
      <c r="B73" s="739" t="s">
        <v>192</v>
      </c>
      <c r="C73" s="759">
        <v>112514000</v>
      </c>
      <c r="D73" s="741">
        <v>43</v>
      </c>
      <c r="E73" s="755" t="s">
        <v>57</v>
      </c>
      <c r="F73" s="764">
        <v>5</v>
      </c>
      <c r="G73" s="757" t="s">
        <v>168</v>
      </c>
      <c r="H73" s="74" t="s">
        <v>30</v>
      </c>
      <c r="I73" s="375">
        <v>44203</v>
      </c>
      <c r="J73" s="117">
        <f>I73+5</f>
        <v>44208</v>
      </c>
      <c r="K73" s="115">
        <f>J73+3</f>
        <v>44211</v>
      </c>
      <c r="L73" s="81">
        <f>K73+15</f>
        <v>44226</v>
      </c>
      <c r="M73" s="80">
        <f>L73+5</f>
        <v>44231</v>
      </c>
      <c r="N73" s="117">
        <f>M73+5</f>
        <v>44236</v>
      </c>
      <c r="O73" s="81">
        <f>N73+3</f>
        <v>44239</v>
      </c>
      <c r="P73" s="80">
        <f>O73+5</f>
        <v>44244</v>
      </c>
      <c r="Q73" s="115">
        <f>P73+5</f>
        <v>44249</v>
      </c>
      <c r="R73" s="382">
        <v>112514000</v>
      </c>
      <c r="S73" s="115">
        <f>Q73+3</f>
        <v>44252</v>
      </c>
      <c r="T73" s="115">
        <f>S73+3</f>
        <v>44255</v>
      </c>
      <c r="U73" s="81">
        <f>T73+3</f>
        <v>44258</v>
      </c>
      <c r="V73" s="200">
        <f>U73+2</f>
        <v>44260</v>
      </c>
      <c r="W73" s="201">
        <f>V73+30</f>
        <v>44290</v>
      </c>
    </row>
    <row r="74" spans="1:23" s="27" customFormat="1" ht="23.25" customHeight="1">
      <c r="A74" s="765"/>
      <c r="B74" s="740"/>
      <c r="C74" s="760"/>
      <c r="D74" s="742"/>
      <c r="E74" s="755"/>
      <c r="F74" s="765"/>
      <c r="G74" s="757"/>
      <c r="H74" s="82" t="s">
        <v>31</v>
      </c>
      <c r="I74" s="83"/>
      <c r="J74" s="120"/>
      <c r="K74" s="84"/>
      <c r="L74" s="85"/>
      <c r="M74" s="83"/>
      <c r="N74" s="120"/>
      <c r="O74" s="85"/>
      <c r="P74" s="83"/>
      <c r="Q74" s="84"/>
      <c r="R74" s="84"/>
      <c r="S74" s="84"/>
      <c r="T74" s="84"/>
      <c r="U74" s="85"/>
      <c r="V74" s="83"/>
      <c r="W74" s="85"/>
    </row>
    <row r="75" spans="1:23" s="27" customFormat="1" ht="19.5" customHeight="1">
      <c r="A75" s="752">
        <v>6</v>
      </c>
      <c r="B75" s="739" t="s">
        <v>199</v>
      </c>
      <c r="C75" s="742">
        <v>48909000</v>
      </c>
      <c r="D75" s="741">
        <v>43</v>
      </c>
      <c r="E75" s="737" t="s">
        <v>57</v>
      </c>
      <c r="F75" s="752">
        <v>6</v>
      </c>
      <c r="G75" s="750" t="s">
        <v>168</v>
      </c>
      <c r="H75" s="254" t="s">
        <v>30</v>
      </c>
      <c r="I75" s="375">
        <v>44207</v>
      </c>
      <c r="J75" s="123">
        <f>I75+5</f>
        <v>44212</v>
      </c>
      <c r="K75" s="87">
        <f>J75+3</f>
        <v>44215</v>
      </c>
      <c r="L75" s="88">
        <f>K75+15</f>
        <v>44230</v>
      </c>
      <c r="M75" s="86">
        <f>L75+5</f>
        <v>44235</v>
      </c>
      <c r="N75" s="123">
        <f>M75+5</f>
        <v>44240</v>
      </c>
      <c r="O75" s="88">
        <f>N75+3</f>
        <v>44243</v>
      </c>
      <c r="P75" s="86">
        <f>O75+5</f>
        <v>44248</v>
      </c>
      <c r="Q75" s="87">
        <f>P75+5</f>
        <v>44253</v>
      </c>
      <c r="R75" s="382">
        <v>48909000</v>
      </c>
      <c r="S75" s="87">
        <f>Q75+3</f>
        <v>44256</v>
      </c>
      <c r="T75" s="87">
        <f>S75+3</f>
        <v>44259</v>
      </c>
      <c r="U75" s="88">
        <f>T75+3</f>
        <v>44262</v>
      </c>
      <c r="V75" s="86">
        <f>U75+2</f>
        <v>44264</v>
      </c>
      <c r="W75" s="88">
        <f>V75+30</f>
        <v>44294</v>
      </c>
    </row>
    <row r="76" spans="1:23" s="27" customFormat="1" ht="19.5" customHeight="1">
      <c r="A76" s="753"/>
      <c r="B76" s="740"/>
      <c r="C76" s="755"/>
      <c r="D76" s="742"/>
      <c r="E76" s="738"/>
      <c r="F76" s="753"/>
      <c r="G76" s="751"/>
      <c r="H76" s="253" t="s">
        <v>31</v>
      </c>
      <c r="I76" s="378"/>
      <c r="J76" s="120"/>
      <c r="K76" s="84"/>
      <c r="L76" s="85"/>
      <c r="M76" s="83"/>
      <c r="N76" s="120"/>
      <c r="O76" s="85"/>
      <c r="P76" s="83"/>
      <c r="Q76" s="84"/>
      <c r="R76" s="84"/>
      <c r="S76" s="84"/>
      <c r="T76" s="84"/>
      <c r="U76" s="85"/>
      <c r="V76" s="83"/>
      <c r="W76" s="85"/>
    </row>
    <row r="77" spans="1:23" s="27" customFormat="1" ht="15.75" customHeight="1">
      <c r="A77" s="752">
        <v>7</v>
      </c>
      <c r="B77" s="758" t="s">
        <v>201</v>
      </c>
      <c r="C77" s="742">
        <v>33499000</v>
      </c>
      <c r="D77" s="741">
        <v>43</v>
      </c>
      <c r="E77" s="737" t="s">
        <v>57</v>
      </c>
      <c r="F77" s="752">
        <v>7</v>
      </c>
      <c r="G77" s="750" t="s">
        <v>168</v>
      </c>
      <c r="H77" s="254" t="s">
        <v>30</v>
      </c>
      <c r="I77" s="375">
        <v>44207</v>
      </c>
      <c r="J77" s="123">
        <f>I77+5</f>
        <v>44212</v>
      </c>
      <c r="K77" s="87">
        <f>J77+3</f>
        <v>44215</v>
      </c>
      <c r="L77" s="88">
        <f>K77+15</f>
        <v>44230</v>
      </c>
      <c r="M77" s="86">
        <f>L77+5</f>
        <v>44235</v>
      </c>
      <c r="N77" s="123">
        <f>M77+5</f>
        <v>44240</v>
      </c>
      <c r="O77" s="88">
        <f>N77+3</f>
        <v>44243</v>
      </c>
      <c r="P77" s="86">
        <f>O77+5</f>
        <v>44248</v>
      </c>
      <c r="Q77" s="87">
        <f>P77+5</f>
        <v>44253</v>
      </c>
      <c r="R77" s="382">
        <v>33499000</v>
      </c>
      <c r="S77" s="87">
        <f>Q77+3</f>
        <v>44256</v>
      </c>
      <c r="T77" s="87">
        <f>S77+3</f>
        <v>44259</v>
      </c>
      <c r="U77" s="88">
        <f>T77+3</f>
        <v>44262</v>
      </c>
      <c r="V77" s="86">
        <f>U77+2</f>
        <v>44264</v>
      </c>
      <c r="W77" s="88">
        <f>V77+30</f>
        <v>44294</v>
      </c>
    </row>
    <row r="78" spans="1:23" s="27" customFormat="1" ht="15">
      <c r="A78" s="753"/>
      <c r="B78" s="758"/>
      <c r="C78" s="755"/>
      <c r="D78" s="742"/>
      <c r="E78" s="738"/>
      <c r="F78" s="753"/>
      <c r="G78" s="751"/>
      <c r="H78" s="253" t="s">
        <v>31</v>
      </c>
      <c r="I78" s="83"/>
      <c r="J78" s="120"/>
      <c r="K78" s="84"/>
      <c r="L78" s="85"/>
      <c r="M78" s="83"/>
      <c r="N78" s="120"/>
      <c r="O78" s="85"/>
      <c r="P78" s="83"/>
      <c r="Q78" s="84"/>
      <c r="R78" s="120"/>
      <c r="S78" s="84"/>
      <c r="T78" s="84"/>
      <c r="U78" s="85"/>
      <c r="V78" s="83"/>
      <c r="W78" s="85"/>
    </row>
    <row r="79" spans="1:23" s="27" customFormat="1" ht="15">
      <c r="A79" s="752">
        <v>8</v>
      </c>
      <c r="B79" s="758" t="s">
        <v>191</v>
      </c>
      <c r="C79" s="742">
        <v>27782000</v>
      </c>
      <c r="D79" s="741">
        <v>43</v>
      </c>
      <c r="E79" s="737" t="s">
        <v>57</v>
      </c>
      <c r="F79" s="752">
        <v>8</v>
      </c>
      <c r="G79" s="750" t="s">
        <v>168</v>
      </c>
      <c r="H79" s="254" t="s">
        <v>30</v>
      </c>
      <c r="I79" s="375">
        <v>44207</v>
      </c>
      <c r="J79" s="123">
        <f>I79+5</f>
        <v>44212</v>
      </c>
      <c r="K79" s="87">
        <f>J79+3</f>
        <v>44215</v>
      </c>
      <c r="L79" s="88">
        <f>K79+15</f>
        <v>44230</v>
      </c>
      <c r="M79" s="86">
        <f>L79+5</f>
        <v>44235</v>
      </c>
      <c r="N79" s="123">
        <f>M79+5</f>
        <v>44240</v>
      </c>
      <c r="O79" s="88">
        <f>N79+3</f>
        <v>44243</v>
      </c>
      <c r="P79" s="86">
        <f>O79+5</f>
        <v>44248</v>
      </c>
      <c r="Q79" s="87">
        <f>P79+5</f>
        <v>44253</v>
      </c>
      <c r="R79" s="293">
        <v>27782000</v>
      </c>
      <c r="S79" s="87">
        <f>Q79+3</f>
        <v>44256</v>
      </c>
      <c r="T79" s="87">
        <f>S79+3</f>
        <v>44259</v>
      </c>
      <c r="U79" s="88">
        <f>T79+3</f>
        <v>44262</v>
      </c>
      <c r="V79" s="86">
        <f>U79+2</f>
        <v>44264</v>
      </c>
      <c r="W79" s="88">
        <f>V79+30</f>
        <v>44294</v>
      </c>
    </row>
    <row r="80" spans="1:23" s="27" customFormat="1" ht="15">
      <c r="A80" s="753"/>
      <c r="B80" s="758"/>
      <c r="C80" s="755"/>
      <c r="D80" s="742"/>
      <c r="E80" s="738"/>
      <c r="F80" s="753"/>
      <c r="G80" s="751"/>
      <c r="H80" s="253" t="s">
        <v>31</v>
      </c>
      <c r="I80" s="83"/>
      <c r="J80" s="120"/>
      <c r="K80" s="84"/>
      <c r="L80" s="85"/>
      <c r="M80" s="83"/>
      <c r="N80" s="120"/>
      <c r="O80" s="85"/>
      <c r="P80" s="83"/>
      <c r="Q80" s="84"/>
      <c r="R80" s="120"/>
      <c r="S80" s="84"/>
      <c r="T80" s="84"/>
      <c r="U80" s="85"/>
      <c r="V80" s="83"/>
      <c r="W80" s="85"/>
    </row>
    <row r="81" spans="1:23" s="27" customFormat="1" ht="15.75" customHeight="1">
      <c r="A81" s="752">
        <v>9</v>
      </c>
      <c r="B81" s="758" t="s">
        <v>202</v>
      </c>
      <c r="C81" s="742">
        <v>25739000</v>
      </c>
      <c r="D81" s="741">
        <v>43</v>
      </c>
      <c r="E81" s="737" t="s">
        <v>57</v>
      </c>
      <c r="F81" s="752">
        <v>9</v>
      </c>
      <c r="G81" s="750" t="s">
        <v>168</v>
      </c>
      <c r="H81" s="254" t="s">
        <v>30</v>
      </c>
      <c r="I81" s="375">
        <v>44207</v>
      </c>
      <c r="J81" s="123">
        <f>I81+5</f>
        <v>44212</v>
      </c>
      <c r="K81" s="87">
        <f>J81+3</f>
        <v>44215</v>
      </c>
      <c r="L81" s="88">
        <f>K81+15</f>
        <v>44230</v>
      </c>
      <c r="M81" s="86">
        <f>L81+5</f>
        <v>44235</v>
      </c>
      <c r="N81" s="123">
        <f>M81+5</f>
        <v>44240</v>
      </c>
      <c r="O81" s="88">
        <f>N81+3</f>
        <v>44243</v>
      </c>
      <c r="P81" s="86">
        <f>O81+5</f>
        <v>44248</v>
      </c>
      <c r="Q81" s="87">
        <f>P81+5</f>
        <v>44253</v>
      </c>
      <c r="R81" s="372">
        <v>25739000</v>
      </c>
      <c r="S81" s="87">
        <f>Q81+3</f>
        <v>44256</v>
      </c>
      <c r="T81" s="87">
        <f>S81+3</f>
        <v>44259</v>
      </c>
      <c r="U81" s="88">
        <f>T81+3</f>
        <v>44262</v>
      </c>
      <c r="V81" s="86">
        <f>U81+2</f>
        <v>44264</v>
      </c>
      <c r="W81" s="88">
        <f>V81+30</f>
        <v>44294</v>
      </c>
    </row>
    <row r="82" spans="1:23" s="27" customFormat="1" ht="15">
      <c r="A82" s="753"/>
      <c r="B82" s="758"/>
      <c r="C82" s="755"/>
      <c r="D82" s="742"/>
      <c r="E82" s="738"/>
      <c r="F82" s="753"/>
      <c r="G82" s="751"/>
      <c r="H82" s="253" t="s">
        <v>31</v>
      </c>
      <c r="I82" s="378"/>
      <c r="J82" s="120"/>
      <c r="K82" s="84"/>
      <c r="L82" s="85"/>
      <c r="M82" s="83"/>
      <c r="N82" s="120"/>
      <c r="O82" s="85"/>
      <c r="P82" s="83"/>
      <c r="Q82" s="84"/>
      <c r="R82" s="120"/>
      <c r="S82" s="84"/>
      <c r="T82" s="84"/>
      <c r="U82" s="85"/>
      <c r="V82" s="83"/>
      <c r="W82" s="85"/>
    </row>
    <row r="83" spans="1:23" s="27" customFormat="1" ht="15.75" customHeight="1">
      <c r="A83" s="881">
        <v>10</v>
      </c>
      <c r="B83" s="758" t="s">
        <v>203</v>
      </c>
      <c r="C83" s="742">
        <v>24458000</v>
      </c>
      <c r="D83" s="741">
        <v>43</v>
      </c>
      <c r="E83" s="737" t="s">
        <v>57</v>
      </c>
      <c r="F83" s="881">
        <v>10</v>
      </c>
      <c r="G83" s="750" t="s">
        <v>168</v>
      </c>
      <c r="H83" s="254" t="s">
        <v>30</v>
      </c>
      <c r="I83" s="375">
        <v>44210</v>
      </c>
      <c r="J83" s="123">
        <f>I83+5</f>
        <v>44215</v>
      </c>
      <c r="K83" s="87">
        <f>J83+3</f>
        <v>44218</v>
      </c>
      <c r="L83" s="88">
        <f>K83+15</f>
        <v>44233</v>
      </c>
      <c r="M83" s="86">
        <f>L83+5</f>
        <v>44238</v>
      </c>
      <c r="N83" s="123">
        <f>M83+5</f>
        <v>44243</v>
      </c>
      <c r="O83" s="88">
        <f>N83+3</f>
        <v>44246</v>
      </c>
      <c r="P83" s="86">
        <f>O83+5</f>
        <v>44251</v>
      </c>
      <c r="Q83" s="87">
        <f>P83+5</f>
        <v>44256</v>
      </c>
      <c r="R83" s="293">
        <v>24458000</v>
      </c>
      <c r="S83" s="87">
        <f>Q83+3</f>
        <v>44259</v>
      </c>
      <c r="T83" s="87">
        <f>S83+3</f>
        <v>44262</v>
      </c>
      <c r="U83" s="88">
        <f>T83+3</f>
        <v>44265</v>
      </c>
      <c r="V83" s="86">
        <f>U83+2</f>
        <v>44267</v>
      </c>
      <c r="W83" s="88">
        <f>V83+30</f>
        <v>44297</v>
      </c>
    </row>
    <row r="84" spans="1:23" s="27" customFormat="1" ht="15">
      <c r="A84" s="882"/>
      <c r="B84" s="758"/>
      <c r="C84" s="755"/>
      <c r="D84" s="742"/>
      <c r="E84" s="738"/>
      <c r="F84" s="882"/>
      <c r="G84" s="751"/>
      <c r="H84" s="253" t="s">
        <v>31</v>
      </c>
      <c r="I84" s="83"/>
      <c r="J84" s="120"/>
      <c r="K84" s="84"/>
      <c r="L84" s="85"/>
      <c r="M84" s="83"/>
      <c r="N84" s="120"/>
      <c r="O84" s="85"/>
      <c r="P84" s="83"/>
      <c r="Q84" s="84"/>
      <c r="R84" s="120"/>
      <c r="S84" s="84"/>
      <c r="T84" s="84"/>
      <c r="U84" s="85"/>
      <c r="V84" s="83"/>
      <c r="W84" s="85"/>
    </row>
    <row r="85" spans="1:23" s="27" customFormat="1" ht="15.75" customHeight="1">
      <c r="A85" s="752">
        <v>11</v>
      </c>
      <c r="B85" s="758" t="s">
        <v>204</v>
      </c>
      <c r="C85" s="742">
        <v>24458000</v>
      </c>
      <c r="D85" s="741">
        <v>43</v>
      </c>
      <c r="E85" s="737" t="s">
        <v>57</v>
      </c>
      <c r="F85" s="752">
        <v>11</v>
      </c>
      <c r="G85" s="750" t="s">
        <v>168</v>
      </c>
      <c r="H85" s="254" t="s">
        <v>30</v>
      </c>
      <c r="I85" s="375">
        <v>44210</v>
      </c>
      <c r="J85" s="123">
        <f>I85+5</f>
        <v>44215</v>
      </c>
      <c r="K85" s="87">
        <f>J85+3</f>
        <v>44218</v>
      </c>
      <c r="L85" s="88">
        <f>K85+15</f>
        <v>44233</v>
      </c>
      <c r="M85" s="86">
        <f>L85+5</f>
        <v>44238</v>
      </c>
      <c r="N85" s="123">
        <f>M85+5</f>
        <v>44243</v>
      </c>
      <c r="O85" s="88">
        <f>N85+3</f>
        <v>44246</v>
      </c>
      <c r="P85" s="86">
        <f>O85+5</f>
        <v>44251</v>
      </c>
      <c r="Q85" s="87">
        <f>P85+5</f>
        <v>44256</v>
      </c>
      <c r="R85" s="382">
        <v>24458000</v>
      </c>
      <c r="S85" s="87">
        <f>Q85+3</f>
        <v>44259</v>
      </c>
      <c r="T85" s="87">
        <f>S85+3</f>
        <v>44262</v>
      </c>
      <c r="U85" s="88">
        <f>T85+3</f>
        <v>44265</v>
      </c>
      <c r="V85" s="86">
        <f>U85+2</f>
        <v>44267</v>
      </c>
      <c r="W85" s="88">
        <f>V85+30</f>
        <v>44297</v>
      </c>
    </row>
    <row r="86" spans="1:23" s="27" customFormat="1" ht="19.5" customHeight="1">
      <c r="A86" s="753"/>
      <c r="B86" s="758"/>
      <c r="C86" s="755"/>
      <c r="D86" s="742"/>
      <c r="E86" s="738"/>
      <c r="F86" s="753"/>
      <c r="G86" s="751"/>
      <c r="H86" s="253" t="s">
        <v>31</v>
      </c>
      <c r="I86" s="83"/>
      <c r="J86" s="120"/>
      <c r="K86" s="84"/>
      <c r="L86" s="85"/>
      <c r="M86" s="83"/>
      <c r="N86" s="120"/>
      <c r="O86" s="85"/>
      <c r="P86" s="83"/>
      <c r="Q86" s="84"/>
      <c r="R86" s="120"/>
      <c r="S86" s="84"/>
      <c r="T86" s="84"/>
      <c r="U86" s="85"/>
      <c r="V86" s="83"/>
      <c r="W86" s="85"/>
    </row>
    <row r="87" spans="1:23" s="27" customFormat="1" ht="15.75" customHeight="1">
      <c r="A87" s="752">
        <v>12</v>
      </c>
      <c r="B87" s="758" t="s">
        <v>205</v>
      </c>
      <c r="C87" s="742">
        <v>24458000</v>
      </c>
      <c r="D87" s="741">
        <v>43</v>
      </c>
      <c r="E87" s="737" t="s">
        <v>57</v>
      </c>
      <c r="F87" s="752">
        <v>12</v>
      </c>
      <c r="G87" s="750" t="s">
        <v>168</v>
      </c>
      <c r="H87" s="254" t="s">
        <v>30</v>
      </c>
      <c r="I87" s="375">
        <v>44210</v>
      </c>
      <c r="J87" s="123">
        <f>I87+5</f>
        <v>44215</v>
      </c>
      <c r="K87" s="87">
        <f>J87+3</f>
        <v>44218</v>
      </c>
      <c r="L87" s="88">
        <f>K87+15</f>
        <v>44233</v>
      </c>
      <c r="M87" s="86">
        <f>L87+5</f>
        <v>44238</v>
      </c>
      <c r="N87" s="123">
        <f>M87+5</f>
        <v>44243</v>
      </c>
      <c r="O87" s="88">
        <f>N87+3</f>
        <v>44246</v>
      </c>
      <c r="P87" s="86">
        <f>O87+5</f>
        <v>44251</v>
      </c>
      <c r="Q87" s="87">
        <f>P87+5</f>
        <v>44256</v>
      </c>
      <c r="R87" s="382">
        <v>24458000</v>
      </c>
      <c r="S87" s="87">
        <f>Q87+3</f>
        <v>44259</v>
      </c>
      <c r="T87" s="87">
        <f>S87+3</f>
        <v>44262</v>
      </c>
      <c r="U87" s="88">
        <f>T87+3</f>
        <v>44265</v>
      </c>
      <c r="V87" s="86">
        <f>U87+2</f>
        <v>44267</v>
      </c>
      <c r="W87" s="88">
        <f>V87+30</f>
        <v>44297</v>
      </c>
    </row>
    <row r="88" spans="1:23" s="27" customFormat="1" ht="15">
      <c r="A88" s="753"/>
      <c r="B88" s="758"/>
      <c r="C88" s="755"/>
      <c r="D88" s="742"/>
      <c r="E88" s="738"/>
      <c r="F88" s="753"/>
      <c r="G88" s="751"/>
      <c r="H88" s="253" t="s">
        <v>31</v>
      </c>
      <c r="I88" s="83"/>
      <c r="J88" s="120"/>
      <c r="K88" s="84"/>
      <c r="L88" s="85"/>
      <c r="M88" s="83"/>
      <c r="N88" s="120"/>
      <c r="O88" s="85"/>
      <c r="P88" s="83"/>
      <c r="Q88" s="84"/>
      <c r="R88" s="120"/>
      <c r="S88" s="84"/>
      <c r="T88" s="84"/>
      <c r="U88" s="85"/>
      <c r="V88" s="83"/>
      <c r="W88" s="85"/>
    </row>
    <row r="89" spans="1:23" s="27" customFormat="1" ht="15.75" customHeight="1">
      <c r="A89" s="752">
        <v>13</v>
      </c>
      <c r="B89" s="758" t="s">
        <v>206</v>
      </c>
      <c r="C89" s="742">
        <v>21512000</v>
      </c>
      <c r="D89" s="741">
        <v>43</v>
      </c>
      <c r="E89" s="737" t="s">
        <v>57</v>
      </c>
      <c r="F89" s="752">
        <v>13</v>
      </c>
      <c r="G89" s="750" t="s">
        <v>168</v>
      </c>
      <c r="H89" s="254" t="s">
        <v>30</v>
      </c>
      <c r="I89" s="375">
        <v>44210</v>
      </c>
      <c r="J89" s="123">
        <f>I89+5</f>
        <v>44215</v>
      </c>
      <c r="K89" s="87">
        <f>J89+3</f>
        <v>44218</v>
      </c>
      <c r="L89" s="88">
        <f>K89+15</f>
        <v>44233</v>
      </c>
      <c r="M89" s="86">
        <f>L89+5</f>
        <v>44238</v>
      </c>
      <c r="N89" s="123">
        <f>M89+5</f>
        <v>44243</v>
      </c>
      <c r="O89" s="88">
        <f>N89+3</f>
        <v>44246</v>
      </c>
      <c r="P89" s="86">
        <f>O89+5</f>
        <v>44251</v>
      </c>
      <c r="Q89" s="87">
        <f>P89+5</f>
        <v>44256</v>
      </c>
      <c r="R89" s="382">
        <v>21512000</v>
      </c>
      <c r="S89" s="87">
        <f>Q89+3</f>
        <v>44259</v>
      </c>
      <c r="T89" s="87">
        <f>S89+3</f>
        <v>44262</v>
      </c>
      <c r="U89" s="88">
        <f>T89+3</f>
        <v>44265</v>
      </c>
      <c r="V89" s="86">
        <f>U89+2</f>
        <v>44267</v>
      </c>
      <c r="W89" s="88">
        <f>V89+30</f>
        <v>44297</v>
      </c>
    </row>
    <row r="90" spans="1:23" s="27" customFormat="1" ht="15">
      <c r="A90" s="753"/>
      <c r="B90" s="758"/>
      <c r="C90" s="755"/>
      <c r="D90" s="742"/>
      <c r="E90" s="738"/>
      <c r="F90" s="753"/>
      <c r="G90" s="751"/>
      <c r="H90" s="253" t="s">
        <v>31</v>
      </c>
      <c r="I90" s="83"/>
      <c r="J90" s="120"/>
      <c r="K90" s="84"/>
      <c r="L90" s="85"/>
      <c r="M90" s="83"/>
      <c r="N90" s="120"/>
      <c r="O90" s="85"/>
      <c r="P90" s="83"/>
      <c r="Q90" s="84"/>
      <c r="R90" s="120"/>
      <c r="S90" s="84"/>
      <c r="T90" s="84"/>
      <c r="U90" s="85"/>
      <c r="V90" s="83"/>
      <c r="W90" s="85"/>
    </row>
    <row r="91" spans="1:23" s="27" customFormat="1" ht="15">
      <c r="A91" s="746">
        <v>14</v>
      </c>
      <c r="B91" s="739" t="s">
        <v>210</v>
      </c>
      <c r="C91" s="742">
        <v>20340000</v>
      </c>
      <c r="D91" s="741">
        <v>43</v>
      </c>
      <c r="E91" s="737" t="s">
        <v>57</v>
      </c>
      <c r="F91" s="746">
        <v>14</v>
      </c>
      <c r="G91" s="750" t="s">
        <v>168</v>
      </c>
      <c r="H91" s="254" t="s">
        <v>30</v>
      </c>
      <c r="I91" s="296">
        <v>44214</v>
      </c>
      <c r="J91" s="123">
        <f>I91+5</f>
        <v>44219</v>
      </c>
      <c r="K91" s="87">
        <f>J91+3</f>
        <v>44222</v>
      </c>
      <c r="L91" s="88">
        <f>K91+15</f>
        <v>44237</v>
      </c>
      <c r="M91" s="86">
        <f>L91+5</f>
        <v>44242</v>
      </c>
      <c r="N91" s="123">
        <f>M91+5</f>
        <v>44247</v>
      </c>
      <c r="O91" s="88">
        <f>N91+3</f>
        <v>44250</v>
      </c>
      <c r="P91" s="86">
        <f>O91+5</f>
        <v>44255</v>
      </c>
      <c r="Q91" s="87">
        <f>P91+5</f>
        <v>44260</v>
      </c>
      <c r="R91" s="382">
        <v>20340000</v>
      </c>
      <c r="S91" s="87">
        <f>Q91+3</f>
        <v>44263</v>
      </c>
      <c r="T91" s="87">
        <f>S91+3</f>
        <v>44266</v>
      </c>
      <c r="U91" s="88">
        <f>T91+3</f>
        <v>44269</v>
      </c>
      <c r="V91" s="86">
        <f>U91+2</f>
        <v>44271</v>
      </c>
      <c r="W91" s="88">
        <f>V91+30</f>
        <v>44301</v>
      </c>
    </row>
    <row r="92" spans="1:23" s="27" customFormat="1" ht="15">
      <c r="A92" s="747"/>
      <c r="B92" s="740"/>
      <c r="C92" s="755"/>
      <c r="D92" s="742"/>
      <c r="E92" s="738"/>
      <c r="F92" s="747"/>
      <c r="G92" s="751"/>
      <c r="H92" s="253" t="s">
        <v>31</v>
      </c>
      <c r="I92" s="83"/>
      <c r="J92" s="120"/>
      <c r="K92" s="84"/>
      <c r="L92" s="85"/>
      <c r="M92" s="83"/>
      <c r="N92" s="120"/>
      <c r="O92" s="85"/>
      <c r="P92" s="83"/>
      <c r="Q92" s="84"/>
      <c r="R92" s="120"/>
      <c r="S92" s="84"/>
      <c r="T92" s="84"/>
      <c r="U92" s="85"/>
      <c r="V92" s="83"/>
      <c r="W92" s="85"/>
    </row>
    <row r="93" spans="1:23" s="27" customFormat="1" ht="15">
      <c r="A93" s="746">
        <v>15</v>
      </c>
      <c r="B93" s="739" t="s">
        <v>211</v>
      </c>
      <c r="C93" s="742">
        <v>20340000</v>
      </c>
      <c r="D93" s="741">
        <v>43</v>
      </c>
      <c r="E93" s="737" t="s">
        <v>57</v>
      </c>
      <c r="F93" s="746">
        <v>15</v>
      </c>
      <c r="G93" s="750" t="s">
        <v>168</v>
      </c>
      <c r="H93" s="254" t="s">
        <v>30</v>
      </c>
      <c r="I93" s="296">
        <v>44214</v>
      </c>
      <c r="J93" s="123">
        <f>I93+5</f>
        <v>44219</v>
      </c>
      <c r="K93" s="87">
        <f>J93+3</f>
        <v>44222</v>
      </c>
      <c r="L93" s="88">
        <f>K93+15</f>
        <v>44237</v>
      </c>
      <c r="M93" s="86">
        <f>L93+5</f>
        <v>44242</v>
      </c>
      <c r="N93" s="123">
        <f>M93+5</f>
        <v>44247</v>
      </c>
      <c r="O93" s="88">
        <f>N93+3</f>
        <v>44250</v>
      </c>
      <c r="P93" s="86">
        <f>O93+5</f>
        <v>44255</v>
      </c>
      <c r="Q93" s="87">
        <f>P93+5</f>
        <v>44260</v>
      </c>
      <c r="R93" s="382">
        <v>20340000</v>
      </c>
      <c r="S93" s="87">
        <f>Q93+3</f>
        <v>44263</v>
      </c>
      <c r="T93" s="87">
        <f>S93+3</f>
        <v>44266</v>
      </c>
      <c r="U93" s="88">
        <f>T93+3</f>
        <v>44269</v>
      </c>
      <c r="V93" s="86">
        <f>U93+2</f>
        <v>44271</v>
      </c>
      <c r="W93" s="88">
        <f>V93+30</f>
        <v>44301</v>
      </c>
    </row>
    <row r="94" spans="1:23" s="27" customFormat="1" ht="15">
      <c r="A94" s="747"/>
      <c r="B94" s="740"/>
      <c r="C94" s="755"/>
      <c r="D94" s="742"/>
      <c r="E94" s="738"/>
      <c r="F94" s="747"/>
      <c r="G94" s="751"/>
      <c r="H94" s="253" t="s">
        <v>31</v>
      </c>
      <c r="I94" s="83"/>
      <c r="J94" s="120"/>
      <c r="K94" s="84"/>
      <c r="L94" s="85"/>
      <c r="M94" s="83"/>
      <c r="N94" s="120"/>
      <c r="O94" s="85"/>
      <c r="P94" s="83"/>
      <c r="Q94" s="84"/>
      <c r="R94" s="120"/>
      <c r="S94" s="84"/>
      <c r="T94" s="84"/>
      <c r="U94" s="85"/>
      <c r="V94" s="83"/>
      <c r="W94" s="85"/>
    </row>
    <row r="95" spans="1:23" s="27" customFormat="1" ht="15.75" customHeight="1">
      <c r="A95" s="752">
        <v>16</v>
      </c>
      <c r="B95" s="739" t="s">
        <v>212</v>
      </c>
      <c r="C95" s="742">
        <v>20340000</v>
      </c>
      <c r="D95" s="741">
        <v>43</v>
      </c>
      <c r="E95" s="737" t="s">
        <v>57</v>
      </c>
      <c r="F95" s="752">
        <v>16</v>
      </c>
      <c r="G95" s="750" t="s">
        <v>168</v>
      </c>
      <c r="H95" s="254" t="s">
        <v>30</v>
      </c>
      <c r="I95" s="296">
        <v>44214</v>
      </c>
      <c r="J95" s="123">
        <f>I95+5</f>
        <v>44219</v>
      </c>
      <c r="K95" s="87">
        <f>J95+3</f>
        <v>44222</v>
      </c>
      <c r="L95" s="88">
        <f>K95+15</f>
        <v>44237</v>
      </c>
      <c r="M95" s="86">
        <f>L95+5</f>
        <v>44242</v>
      </c>
      <c r="N95" s="123">
        <f>M95+5</f>
        <v>44247</v>
      </c>
      <c r="O95" s="88">
        <f>N95+3</f>
        <v>44250</v>
      </c>
      <c r="P95" s="86">
        <f>O95+5</f>
        <v>44255</v>
      </c>
      <c r="Q95" s="87">
        <f>P95+5</f>
        <v>44260</v>
      </c>
      <c r="R95" s="382">
        <v>20340000</v>
      </c>
      <c r="S95" s="87">
        <f>Q95+3</f>
        <v>44263</v>
      </c>
      <c r="T95" s="87">
        <f>S95+3</f>
        <v>44266</v>
      </c>
      <c r="U95" s="88">
        <f>T95+3</f>
        <v>44269</v>
      </c>
      <c r="V95" s="86">
        <f>U95+2</f>
        <v>44271</v>
      </c>
      <c r="W95" s="88">
        <f>V95+30</f>
        <v>44301</v>
      </c>
    </row>
    <row r="96" spans="1:23" s="27" customFormat="1" ht="15">
      <c r="A96" s="753"/>
      <c r="B96" s="740"/>
      <c r="C96" s="755"/>
      <c r="D96" s="742"/>
      <c r="E96" s="738"/>
      <c r="F96" s="753"/>
      <c r="G96" s="751"/>
      <c r="H96" s="253" t="s">
        <v>31</v>
      </c>
      <c r="I96" s="83"/>
      <c r="J96" s="120"/>
      <c r="K96" s="84"/>
      <c r="L96" s="85"/>
      <c r="M96" s="83"/>
      <c r="N96" s="120"/>
      <c r="O96" s="85"/>
      <c r="P96" s="83"/>
      <c r="Q96" s="84"/>
      <c r="R96" s="120"/>
      <c r="S96" s="84"/>
      <c r="T96" s="84"/>
      <c r="U96" s="85"/>
      <c r="V96" s="83"/>
      <c r="W96" s="85"/>
    </row>
    <row r="97" spans="1:23" s="27" customFormat="1" ht="15.75" customHeight="1">
      <c r="A97" s="754">
        <v>17</v>
      </c>
      <c r="B97" s="739" t="s">
        <v>180</v>
      </c>
      <c r="C97" s="742">
        <v>16975000</v>
      </c>
      <c r="D97" s="741">
        <v>43</v>
      </c>
      <c r="E97" s="737" t="s">
        <v>57</v>
      </c>
      <c r="F97" s="754">
        <v>17</v>
      </c>
      <c r="G97" s="750" t="s">
        <v>168</v>
      </c>
      <c r="H97" s="254" t="s">
        <v>30</v>
      </c>
      <c r="I97" s="296">
        <v>44216</v>
      </c>
      <c r="J97" s="123">
        <f>I97+5</f>
        <v>44221</v>
      </c>
      <c r="K97" s="87">
        <f>J97+3</f>
        <v>44224</v>
      </c>
      <c r="L97" s="88">
        <f>K97+15</f>
        <v>44239</v>
      </c>
      <c r="M97" s="86">
        <f>L97+5</f>
        <v>44244</v>
      </c>
      <c r="N97" s="123">
        <f>M97+5</f>
        <v>44249</v>
      </c>
      <c r="O97" s="88">
        <f>N97+3</f>
        <v>44252</v>
      </c>
      <c r="P97" s="86">
        <f>O97+5</f>
        <v>44257</v>
      </c>
      <c r="Q97" s="87">
        <f>P97+5</f>
        <v>44262</v>
      </c>
      <c r="R97" s="293">
        <v>16975000</v>
      </c>
      <c r="S97" s="87">
        <f>Q97+3</f>
        <v>44265</v>
      </c>
      <c r="T97" s="87">
        <f>S97+3</f>
        <v>44268</v>
      </c>
      <c r="U97" s="88">
        <f>T97+3</f>
        <v>44271</v>
      </c>
      <c r="V97" s="86">
        <f>U97+2</f>
        <v>44273</v>
      </c>
      <c r="W97" s="88">
        <f>V97+30</f>
        <v>44303</v>
      </c>
    </row>
    <row r="98" spans="1:23" s="27" customFormat="1" ht="15">
      <c r="A98" s="754"/>
      <c r="B98" s="740"/>
      <c r="C98" s="755"/>
      <c r="D98" s="742"/>
      <c r="E98" s="738"/>
      <c r="F98" s="754"/>
      <c r="G98" s="751"/>
      <c r="H98" s="253" t="s">
        <v>31</v>
      </c>
      <c r="I98" s="83"/>
      <c r="J98" s="120"/>
      <c r="K98" s="84"/>
      <c r="L98" s="85"/>
      <c r="M98" s="83"/>
      <c r="N98" s="120"/>
      <c r="O98" s="85"/>
      <c r="P98" s="83"/>
      <c r="Q98" s="84"/>
      <c r="R98" s="120"/>
      <c r="S98" s="84"/>
      <c r="T98" s="84"/>
      <c r="U98" s="85"/>
      <c r="V98" s="83"/>
      <c r="W98" s="85"/>
    </row>
    <row r="99" spans="1:23" s="27" customFormat="1" ht="15">
      <c r="A99" s="754">
        <v>18</v>
      </c>
      <c r="B99" s="758" t="s">
        <v>208</v>
      </c>
      <c r="C99" s="742">
        <v>15553000</v>
      </c>
      <c r="D99" s="741">
        <v>43</v>
      </c>
      <c r="E99" s="737" t="s">
        <v>57</v>
      </c>
      <c r="F99" s="754">
        <v>18</v>
      </c>
      <c r="G99" s="750" t="s">
        <v>168</v>
      </c>
      <c r="H99" s="254" t="s">
        <v>30</v>
      </c>
      <c r="I99" s="296">
        <v>44216</v>
      </c>
      <c r="J99" s="123">
        <f>I99+5</f>
        <v>44221</v>
      </c>
      <c r="K99" s="87">
        <f>J99+3</f>
        <v>44224</v>
      </c>
      <c r="L99" s="88">
        <f>K99+15</f>
        <v>44239</v>
      </c>
      <c r="M99" s="86">
        <f>L99+5</f>
        <v>44244</v>
      </c>
      <c r="N99" s="123">
        <f>M99+5</f>
        <v>44249</v>
      </c>
      <c r="O99" s="88">
        <f>N99+3</f>
        <v>44252</v>
      </c>
      <c r="P99" s="86">
        <f>O99+5</f>
        <v>44257</v>
      </c>
      <c r="Q99" s="87">
        <f>P99+5</f>
        <v>44262</v>
      </c>
      <c r="R99" s="382">
        <v>15553000</v>
      </c>
      <c r="S99" s="87">
        <f>Q99+3</f>
        <v>44265</v>
      </c>
      <c r="T99" s="87">
        <f>S99+3</f>
        <v>44268</v>
      </c>
      <c r="U99" s="88">
        <f>T99+3</f>
        <v>44271</v>
      </c>
      <c r="V99" s="86">
        <f>U99+2</f>
        <v>44273</v>
      </c>
      <c r="W99" s="88">
        <f>V99+30</f>
        <v>44303</v>
      </c>
    </row>
    <row r="100" spans="1:23" s="27" customFormat="1" ht="15">
      <c r="A100" s="754"/>
      <c r="B100" s="758"/>
      <c r="C100" s="755"/>
      <c r="D100" s="742"/>
      <c r="E100" s="738"/>
      <c r="F100" s="754"/>
      <c r="G100" s="751"/>
      <c r="H100" s="253" t="s">
        <v>31</v>
      </c>
      <c r="I100" s="83"/>
      <c r="J100" s="120"/>
      <c r="K100" s="84"/>
      <c r="L100" s="85"/>
      <c r="M100" s="83"/>
      <c r="N100" s="120"/>
      <c r="O100" s="85"/>
      <c r="P100" s="83"/>
      <c r="Q100" s="84"/>
      <c r="R100" s="120"/>
      <c r="S100" s="84"/>
      <c r="T100" s="84"/>
      <c r="U100" s="85"/>
      <c r="V100" s="83"/>
      <c r="W100" s="85"/>
    </row>
    <row r="101" spans="1:23" s="27" customFormat="1" ht="15.75" customHeight="1">
      <c r="A101" s="754">
        <v>19</v>
      </c>
      <c r="B101" s="758" t="s">
        <v>207</v>
      </c>
      <c r="C101" s="742">
        <v>15553000</v>
      </c>
      <c r="D101" s="741">
        <v>43</v>
      </c>
      <c r="E101" s="737" t="s">
        <v>57</v>
      </c>
      <c r="F101" s="754">
        <v>19</v>
      </c>
      <c r="G101" s="750" t="s">
        <v>168</v>
      </c>
      <c r="H101" s="254" t="s">
        <v>30</v>
      </c>
      <c r="I101" s="296">
        <v>44216</v>
      </c>
      <c r="J101" s="123">
        <f>I101+5</f>
        <v>44221</v>
      </c>
      <c r="K101" s="87">
        <f>J101+3</f>
        <v>44224</v>
      </c>
      <c r="L101" s="88">
        <f>K101+15</f>
        <v>44239</v>
      </c>
      <c r="M101" s="86">
        <f>L101+5</f>
        <v>44244</v>
      </c>
      <c r="N101" s="123">
        <f>M101+5</f>
        <v>44249</v>
      </c>
      <c r="O101" s="88">
        <f>N101+3</f>
        <v>44252</v>
      </c>
      <c r="P101" s="86">
        <f>O101+5</f>
        <v>44257</v>
      </c>
      <c r="Q101" s="87">
        <f>P101+5</f>
        <v>44262</v>
      </c>
      <c r="R101" s="382">
        <v>15553000</v>
      </c>
      <c r="S101" s="87">
        <f>Q101+3</f>
        <v>44265</v>
      </c>
      <c r="T101" s="87">
        <f>S101+3</f>
        <v>44268</v>
      </c>
      <c r="U101" s="88">
        <f>T101+3</f>
        <v>44271</v>
      </c>
      <c r="V101" s="86">
        <f>U101+2</f>
        <v>44273</v>
      </c>
      <c r="W101" s="88">
        <f>V101+30</f>
        <v>44303</v>
      </c>
    </row>
    <row r="102" spans="1:23" s="27" customFormat="1" ht="15">
      <c r="A102" s="754"/>
      <c r="B102" s="758"/>
      <c r="C102" s="755"/>
      <c r="D102" s="742"/>
      <c r="E102" s="738"/>
      <c r="F102" s="754"/>
      <c r="G102" s="751"/>
      <c r="H102" s="253" t="s">
        <v>31</v>
      </c>
      <c r="I102" s="83"/>
      <c r="J102" s="120"/>
      <c r="K102" s="84"/>
      <c r="L102" s="85"/>
      <c r="M102" s="83"/>
      <c r="N102" s="120"/>
      <c r="O102" s="85"/>
      <c r="P102" s="83"/>
      <c r="Q102" s="84"/>
      <c r="R102" s="120"/>
      <c r="S102" s="84"/>
      <c r="T102" s="84"/>
      <c r="U102" s="85"/>
      <c r="V102" s="83"/>
      <c r="W102" s="85"/>
    </row>
    <row r="103" spans="1:23" s="27" customFormat="1" ht="15.75" customHeight="1">
      <c r="A103" s="754">
        <v>20</v>
      </c>
      <c r="B103" s="739" t="s">
        <v>190</v>
      </c>
      <c r="C103" s="742">
        <v>15553000</v>
      </c>
      <c r="D103" s="741">
        <v>43</v>
      </c>
      <c r="E103" s="737" t="s">
        <v>57</v>
      </c>
      <c r="F103" s="754">
        <v>20</v>
      </c>
      <c r="G103" s="750" t="s">
        <v>168</v>
      </c>
      <c r="H103" s="254" t="s">
        <v>30</v>
      </c>
      <c r="I103" s="296">
        <v>44216</v>
      </c>
      <c r="J103" s="123">
        <f>I103+5</f>
        <v>44221</v>
      </c>
      <c r="K103" s="87">
        <f>J103+3</f>
        <v>44224</v>
      </c>
      <c r="L103" s="88">
        <f>K103+15</f>
        <v>44239</v>
      </c>
      <c r="M103" s="86">
        <f>L103+5</f>
        <v>44244</v>
      </c>
      <c r="N103" s="123">
        <f>M103+5</f>
        <v>44249</v>
      </c>
      <c r="O103" s="88">
        <f>N103+3</f>
        <v>44252</v>
      </c>
      <c r="P103" s="86">
        <f>O103+5</f>
        <v>44257</v>
      </c>
      <c r="Q103" s="87">
        <f>P103+5</f>
        <v>44262</v>
      </c>
      <c r="R103" s="293">
        <v>15553000</v>
      </c>
      <c r="S103" s="87">
        <f>Q103+3</f>
        <v>44265</v>
      </c>
      <c r="T103" s="87">
        <f>S103+3</f>
        <v>44268</v>
      </c>
      <c r="U103" s="88">
        <f>T103+3</f>
        <v>44271</v>
      </c>
      <c r="V103" s="86">
        <f>U103+2</f>
        <v>44273</v>
      </c>
      <c r="W103" s="88">
        <f>V103+30</f>
        <v>44303</v>
      </c>
    </row>
    <row r="104" spans="1:23" s="27" customFormat="1" ht="15">
      <c r="A104" s="754"/>
      <c r="B104" s="740"/>
      <c r="C104" s="755"/>
      <c r="D104" s="742"/>
      <c r="E104" s="738"/>
      <c r="F104" s="754"/>
      <c r="G104" s="751"/>
      <c r="H104" s="253" t="s">
        <v>31</v>
      </c>
      <c r="I104" s="83"/>
      <c r="J104" s="120"/>
      <c r="K104" s="84"/>
      <c r="L104" s="85"/>
      <c r="M104" s="83"/>
      <c r="N104" s="120"/>
      <c r="O104" s="85"/>
      <c r="P104" s="83"/>
      <c r="Q104" s="84"/>
      <c r="R104" s="120"/>
      <c r="S104" s="84"/>
      <c r="T104" s="84"/>
      <c r="U104" s="85"/>
      <c r="V104" s="83"/>
      <c r="W104" s="85"/>
    </row>
    <row r="105" spans="1:23" s="27" customFormat="1" ht="15.75" customHeight="1">
      <c r="A105" s="754">
        <v>21</v>
      </c>
      <c r="B105" s="739" t="s">
        <v>209</v>
      </c>
      <c r="C105" s="745">
        <v>14353000</v>
      </c>
      <c r="D105" s="741">
        <v>43</v>
      </c>
      <c r="E105" s="737" t="s">
        <v>57</v>
      </c>
      <c r="F105" s="754">
        <v>21</v>
      </c>
      <c r="G105" s="750" t="s">
        <v>168</v>
      </c>
      <c r="H105" s="254" t="s">
        <v>30</v>
      </c>
      <c r="I105" s="296">
        <v>44221</v>
      </c>
      <c r="J105" s="123">
        <f>I105+5</f>
        <v>44226</v>
      </c>
      <c r="K105" s="87">
        <f>J105+3</f>
        <v>44229</v>
      </c>
      <c r="L105" s="88">
        <f>K105+15</f>
        <v>44244</v>
      </c>
      <c r="M105" s="86">
        <f>L105+5</f>
        <v>44249</v>
      </c>
      <c r="N105" s="123">
        <f>M105+5</f>
        <v>44254</v>
      </c>
      <c r="O105" s="88">
        <f>N105+3</f>
        <v>44257</v>
      </c>
      <c r="P105" s="86">
        <f>O105+5</f>
        <v>44262</v>
      </c>
      <c r="Q105" s="87">
        <f>P105+5</f>
        <v>44267</v>
      </c>
      <c r="R105" s="293">
        <v>14353000</v>
      </c>
      <c r="S105" s="87">
        <f>Q105+3</f>
        <v>44270</v>
      </c>
      <c r="T105" s="87">
        <f>S105+3</f>
        <v>44273</v>
      </c>
      <c r="U105" s="88">
        <f>T105+3</f>
        <v>44276</v>
      </c>
      <c r="V105" s="86">
        <f>U105+2</f>
        <v>44278</v>
      </c>
      <c r="W105" s="88">
        <f>V105+30</f>
        <v>44308</v>
      </c>
    </row>
    <row r="106" spans="1:23" s="27" customFormat="1" ht="15">
      <c r="A106" s="754"/>
      <c r="B106" s="740"/>
      <c r="C106" s="738"/>
      <c r="D106" s="742"/>
      <c r="E106" s="738"/>
      <c r="F106" s="754"/>
      <c r="G106" s="751"/>
      <c r="H106" s="253" t="s">
        <v>31</v>
      </c>
      <c r="I106" s="83"/>
      <c r="J106" s="120"/>
      <c r="K106" s="84"/>
      <c r="L106" s="85"/>
      <c r="M106" s="83"/>
      <c r="N106" s="120"/>
      <c r="O106" s="85"/>
      <c r="P106" s="83"/>
      <c r="Q106" s="84"/>
      <c r="R106" s="120"/>
      <c r="S106" s="84"/>
      <c r="T106" s="84"/>
      <c r="U106" s="85"/>
      <c r="V106" s="83"/>
      <c r="W106" s="85"/>
    </row>
    <row r="107" spans="1:23" s="27" customFormat="1" ht="15.75" customHeight="1">
      <c r="A107" s="754">
        <v>22</v>
      </c>
      <c r="B107" s="739" t="s">
        <v>186</v>
      </c>
      <c r="C107" s="745">
        <v>11160000</v>
      </c>
      <c r="D107" s="741">
        <v>43</v>
      </c>
      <c r="E107" s="737" t="s">
        <v>57</v>
      </c>
      <c r="F107" s="754">
        <v>22</v>
      </c>
      <c r="G107" s="750" t="s">
        <v>168</v>
      </c>
      <c r="H107" s="254" t="s">
        <v>30</v>
      </c>
      <c r="I107" s="296">
        <v>44221</v>
      </c>
      <c r="J107" s="123">
        <f>I107+5</f>
        <v>44226</v>
      </c>
      <c r="K107" s="87">
        <f>J107+3</f>
        <v>44229</v>
      </c>
      <c r="L107" s="88">
        <f>K107+15</f>
        <v>44244</v>
      </c>
      <c r="M107" s="86">
        <f>L107+5</f>
        <v>44249</v>
      </c>
      <c r="N107" s="123">
        <f>M107+5</f>
        <v>44254</v>
      </c>
      <c r="O107" s="88">
        <f>N107+3</f>
        <v>44257</v>
      </c>
      <c r="P107" s="86">
        <f>O107+5</f>
        <v>44262</v>
      </c>
      <c r="Q107" s="87">
        <f>P107+5</f>
        <v>44267</v>
      </c>
      <c r="R107" s="293">
        <v>11160000</v>
      </c>
      <c r="S107" s="87">
        <f>Q107+3</f>
        <v>44270</v>
      </c>
      <c r="T107" s="87">
        <f>S107+3</f>
        <v>44273</v>
      </c>
      <c r="U107" s="88">
        <f>T107+3</f>
        <v>44276</v>
      </c>
      <c r="V107" s="86">
        <f>U107+2</f>
        <v>44278</v>
      </c>
      <c r="W107" s="88">
        <f>V107+30</f>
        <v>44308</v>
      </c>
    </row>
    <row r="108" spans="1:23" s="27" customFormat="1" ht="15">
      <c r="A108" s="754"/>
      <c r="B108" s="740"/>
      <c r="C108" s="738"/>
      <c r="D108" s="742"/>
      <c r="E108" s="738"/>
      <c r="F108" s="754"/>
      <c r="G108" s="751"/>
      <c r="H108" s="253" t="s">
        <v>31</v>
      </c>
      <c r="I108" s="83"/>
      <c r="J108" s="120"/>
      <c r="K108" s="84"/>
      <c r="L108" s="85"/>
      <c r="M108" s="83"/>
      <c r="N108" s="120"/>
      <c r="O108" s="85"/>
      <c r="P108" s="83"/>
      <c r="Q108" s="84"/>
      <c r="R108" s="120"/>
      <c r="S108" s="84"/>
      <c r="T108" s="84"/>
      <c r="U108" s="85"/>
      <c r="V108" s="83"/>
      <c r="W108" s="85"/>
    </row>
    <row r="109" spans="1:23" s="27" customFormat="1" ht="15.75" customHeight="1">
      <c r="A109" s="754">
        <v>23</v>
      </c>
      <c r="B109" s="739" t="s">
        <v>213</v>
      </c>
      <c r="C109" s="745">
        <v>9573000</v>
      </c>
      <c r="D109" s="741">
        <v>43</v>
      </c>
      <c r="E109" s="737" t="s">
        <v>57</v>
      </c>
      <c r="F109" s="754">
        <v>23</v>
      </c>
      <c r="G109" s="750" t="s">
        <v>168</v>
      </c>
      <c r="H109" s="254" t="s">
        <v>30</v>
      </c>
      <c r="I109" s="296">
        <v>44221</v>
      </c>
      <c r="J109" s="123">
        <f>I109+5</f>
        <v>44226</v>
      </c>
      <c r="K109" s="87">
        <f>J109+3</f>
        <v>44229</v>
      </c>
      <c r="L109" s="88">
        <f>K109+15</f>
        <v>44244</v>
      </c>
      <c r="M109" s="86">
        <f>L109+5</f>
        <v>44249</v>
      </c>
      <c r="N109" s="123">
        <f>M109+5</f>
        <v>44254</v>
      </c>
      <c r="O109" s="88">
        <f>N109+3</f>
        <v>44257</v>
      </c>
      <c r="P109" s="86">
        <f>O109+5</f>
        <v>44262</v>
      </c>
      <c r="Q109" s="87">
        <f>P109+5</f>
        <v>44267</v>
      </c>
      <c r="R109" s="293">
        <v>9573000</v>
      </c>
      <c r="S109" s="87">
        <f>Q109+3</f>
        <v>44270</v>
      </c>
      <c r="T109" s="87">
        <f>S109+3</f>
        <v>44273</v>
      </c>
      <c r="U109" s="88">
        <f>T109+3</f>
        <v>44276</v>
      </c>
      <c r="V109" s="86">
        <f>U109+2</f>
        <v>44278</v>
      </c>
      <c r="W109" s="88">
        <f>V109+30</f>
        <v>44308</v>
      </c>
    </row>
    <row r="110" spans="1:23" s="27" customFormat="1" ht="15">
      <c r="A110" s="754"/>
      <c r="B110" s="740"/>
      <c r="C110" s="741"/>
      <c r="D110" s="742"/>
      <c r="E110" s="738"/>
      <c r="F110" s="754"/>
      <c r="G110" s="751"/>
      <c r="H110" s="253" t="s">
        <v>31</v>
      </c>
      <c r="I110" s="83"/>
      <c r="J110" s="120"/>
      <c r="K110" s="84"/>
      <c r="L110" s="85"/>
      <c r="M110" s="83"/>
      <c r="N110" s="120"/>
      <c r="O110" s="85"/>
      <c r="P110" s="83"/>
      <c r="Q110" s="84"/>
      <c r="R110" s="120"/>
      <c r="S110" s="84"/>
      <c r="T110" s="84"/>
      <c r="U110" s="85"/>
      <c r="V110" s="83"/>
      <c r="W110" s="85"/>
    </row>
    <row r="111" spans="1:23" s="27" customFormat="1" ht="15.75" customHeight="1">
      <c r="A111" s="754">
        <v>24</v>
      </c>
      <c r="B111" s="739" t="s">
        <v>200</v>
      </c>
      <c r="C111" s="745">
        <v>5904000</v>
      </c>
      <c r="D111" s="741">
        <v>43</v>
      </c>
      <c r="E111" s="737" t="s">
        <v>57</v>
      </c>
      <c r="F111" s="754">
        <v>24</v>
      </c>
      <c r="G111" s="750" t="s">
        <v>168</v>
      </c>
      <c r="H111" s="254" t="s">
        <v>30</v>
      </c>
      <c r="I111" s="296">
        <v>44224</v>
      </c>
      <c r="J111" s="134">
        <f>I111+5</f>
        <v>44229</v>
      </c>
      <c r="K111" s="78">
        <f>J111+3</f>
        <v>44232</v>
      </c>
      <c r="L111" s="79">
        <f>K111+15</f>
        <v>44247</v>
      </c>
      <c r="M111" s="296">
        <f>L111+5</f>
        <v>44252</v>
      </c>
      <c r="N111" s="134">
        <f>M111+5</f>
        <v>44257</v>
      </c>
      <c r="O111" s="79">
        <f>N111+3</f>
        <v>44260</v>
      </c>
      <c r="P111" s="296">
        <f>O111+5</f>
        <v>44265</v>
      </c>
      <c r="Q111" s="78">
        <f>P111+5</f>
        <v>44270</v>
      </c>
      <c r="R111" s="293">
        <v>5904000</v>
      </c>
      <c r="S111" s="87">
        <f>Q111+3</f>
        <v>44273</v>
      </c>
      <c r="T111" s="87">
        <f>S111+3</f>
        <v>44276</v>
      </c>
      <c r="U111" s="88">
        <f>T111+3</f>
        <v>44279</v>
      </c>
      <c r="V111" s="86">
        <f>U111+2</f>
        <v>44281</v>
      </c>
      <c r="W111" s="88">
        <f>V111+30</f>
        <v>44311</v>
      </c>
    </row>
    <row r="112" spans="1:23" s="27" customFormat="1" ht="15">
      <c r="A112" s="754"/>
      <c r="B112" s="740"/>
      <c r="C112" s="738"/>
      <c r="D112" s="742"/>
      <c r="E112" s="738"/>
      <c r="F112" s="754"/>
      <c r="G112" s="751"/>
      <c r="H112" s="253" t="s">
        <v>31</v>
      </c>
      <c r="I112" s="83"/>
      <c r="J112" s="120"/>
      <c r="K112" s="84"/>
      <c r="L112" s="85"/>
      <c r="M112" s="83"/>
      <c r="N112" s="120"/>
      <c r="O112" s="85"/>
      <c r="P112" s="83"/>
      <c r="Q112" s="84"/>
      <c r="R112" s="120"/>
      <c r="S112" s="84"/>
      <c r="T112" s="84"/>
      <c r="U112" s="85"/>
      <c r="V112" s="83"/>
      <c r="W112" s="85"/>
    </row>
    <row r="113" spans="1:23" s="27" customFormat="1" ht="15">
      <c r="A113" s="746">
        <v>25</v>
      </c>
      <c r="B113" s="739" t="s">
        <v>217</v>
      </c>
      <c r="C113" s="745">
        <v>4787000</v>
      </c>
      <c r="D113" s="741">
        <v>43</v>
      </c>
      <c r="E113" s="737" t="s">
        <v>57</v>
      </c>
      <c r="F113" s="746">
        <v>25</v>
      </c>
      <c r="G113" s="750" t="s">
        <v>168</v>
      </c>
      <c r="H113" s="254" t="s">
        <v>30</v>
      </c>
      <c r="I113" s="296">
        <v>44224</v>
      </c>
      <c r="J113" s="134">
        <f>I113+5</f>
        <v>44229</v>
      </c>
      <c r="K113" s="78">
        <f>J113+3</f>
        <v>44232</v>
      </c>
      <c r="L113" s="79">
        <f>K113+15</f>
        <v>44247</v>
      </c>
      <c r="M113" s="296">
        <f>L113+5</f>
        <v>44252</v>
      </c>
      <c r="N113" s="134">
        <f>M113+5</f>
        <v>44257</v>
      </c>
      <c r="O113" s="79">
        <f>N113+3</f>
        <v>44260</v>
      </c>
      <c r="P113" s="296">
        <f>O113+5</f>
        <v>44265</v>
      </c>
      <c r="Q113" s="78">
        <f>P113+5</f>
        <v>44270</v>
      </c>
      <c r="R113" s="382">
        <v>4787000</v>
      </c>
      <c r="S113" s="78">
        <f>Q113+3</f>
        <v>44273</v>
      </c>
      <c r="T113" s="78">
        <f>S113+3</f>
        <v>44276</v>
      </c>
      <c r="U113" s="79">
        <f>T113+3</f>
        <v>44279</v>
      </c>
      <c r="V113" s="296">
        <f>U113+2</f>
        <v>44281</v>
      </c>
      <c r="W113" s="79">
        <f>V113+30</f>
        <v>44311</v>
      </c>
    </row>
    <row r="114" spans="1:23" s="27" customFormat="1" ht="15">
      <c r="A114" s="747"/>
      <c r="B114" s="740"/>
      <c r="C114" s="738"/>
      <c r="D114" s="742"/>
      <c r="E114" s="738"/>
      <c r="F114" s="747"/>
      <c r="G114" s="751"/>
      <c r="H114" s="253" t="s">
        <v>31</v>
      </c>
      <c r="I114" s="83"/>
      <c r="J114" s="120"/>
      <c r="K114" s="84"/>
      <c r="L114" s="85"/>
      <c r="M114" s="83"/>
      <c r="N114" s="120"/>
      <c r="O114" s="85"/>
      <c r="P114" s="83"/>
      <c r="Q114" s="84"/>
      <c r="R114" s="120"/>
      <c r="S114" s="84"/>
      <c r="T114" s="84"/>
      <c r="U114" s="85"/>
      <c r="V114" s="83"/>
      <c r="W114" s="85"/>
    </row>
    <row r="115" spans="1:23" s="27" customFormat="1" ht="15.75" customHeight="1">
      <c r="A115" s="746">
        <v>26</v>
      </c>
      <c r="B115" s="739" t="s">
        <v>217</v>
      </c>
      <c r="C115" s="745">
        <v>4787000</v>
      </c>
      <c r="D115" s="741">
        <v>43</v>
      </c>
      <c r="E115" s="737" t="s">
        <v>57</v>
      </c>
      <c r="F115" s="746">
        <v>26</v>
      </c>
      <c r="G115" s="750" t="s">
        <v>168</v>
      </c>
      <c r="H115" s="254" t="s">
        <v>30</v>
      </c>
      <c r="I115" s="296">
        <v>44224</v>
      </c>
      <c r="J115" s="134">
        <f>I115+5</f>
        <v>44229</v>
      </c>
      <c r="K115" s="78">
        <f>J115+3</f>
        <v>44232</v>
      </c>
      <c r="L115" s="79">
        <f>K115+15</f>
        <v>44247</v>
      </c>
      <c r="M115" s="296">
        <f>L115+5</f>
        <v>44252</v>
      </c>
      <c r="N115" s="134">
        <f>M115+5</f>
        <v>44257</v>
      </c>
      <c r="O115" s="79">
        <f>N115+3</f>
        <v>44260</v>
      </c>
      <c r="P115" s="296">
        <f>O115+5</f>
        <v>44265</v>
      </c>
      <c r="Q115" s="78">
        <f>P115+5</f>
        <v>44270</v>
      </c>
      <c r="R115" s="357">
        <v>4787000</v>
      </c>
      <c r="S115" s="78">
        <f>Q115+3</f>
        <v>44273</v>
      </c>
      <c r="T115" s="78">
        <f>S115+3</f>
        <v>44276</v>
      </c>
      <c r="U115" s="79">
        <f>T115+3</f>
        <v>44279</v>
      </c>
      <c r="V115" s="296">
        <f>U115+2</f>
        <v>44281</v>
      </c>
      <c r="W115" s="79">
        <f>V115+30</f>
        <v>44311</v>
      </c>
    </row>
    <row r="116" spans="1:23" s="27" customFormat="1" ht="18.75" customHeight="1">
      <c r="A116" s="747"/>
      <c r="B116" s="740"/>
      <c r="C116" s="738"/>
      <c r="D116" s="742"/>
      <c r="E116" s="738"/>
      <c r="F116" s="747"/>
      <c r="G116" s="751"/>
      <c r="H116" s="253" t="s">
        <v>31</v>
      </c>
      <c r="I116" s="83"/>
      <c r="J116" s="120"/>
      <c r="K116" s="84"/>
      <c r="L116" s="85"/>
      <c r="M116" s="83"/>
      <c r="N116" s="120"/>
      <c r="O116" s="85"/>
      <c r="P116" s="83"/>
      <c r="Q116" s="84"/>
      <c r="R116" s="120"/>
      <c r="S116" s="84"/>
      <c r="T116" s="84"/>
      <c r="U116" s="85"/>
      <c r="V116" s="83"/>
      <c r="W116" s="85"/>
    </row>
    <row r="117" spans="1:23" s="27" customFormat="1" ht="15.75" customHeight="1">
      <c r="A117" s="746">
        <v>27</v>
      </c>
      <c r="B117" s="739" t="s">
        <v>216</v>
      </c>
      <c r="C117" s="745">
        <v>4091000</v>
      </c>
      <c r="D117" s="745">
        <v>43</v>
      </c>
      <c r="E117" s="737" t="s">
        <v>57</v>
      </c>
      <c r="F117" s="746">
        <v>27</v>
      </c>
      <c r="G117" s="750" t="s">
        <v>168</v>
      </c>
      <c r="H117" s="254" t="s">
        <v>30</v>
      </c>
      <c r="I117" s="296">
        <v>44224</v>
      </c>
      <c r="J117" s="134">
        <f>I117+5</f>
        <v>44229</v>
      </c>
      <c r="K117" s="78">
        <f>J117+3</f>
        <v>44232</v>
      </c>
      <c r="L117" s="79">
        <f>K117+15</f>
        <v>44247</v>
      </c>
      <c r="M117" s="296">
        <f>L117+5</f>
        <v>44252</v>
      </c>
      <c r="N117" s="134">
        <f>M117+5</f>
        <v>44257</v>
      </c>
      <c r="O117" s="79">
        <f>N117+3</f>
        <v>44260</v>
      </c>
      <c r="P117" s="296">
        <f>O117+5</f>
        <v>44265</v>
      </c>
      <c r="Q117" s="78">
        <f>P117+5</f>
        <v>44270</v>
      </c>
      <c r="R117" s="382">
        <v>4091000</v>
      </c>
      <c r="S117" s="78">
        <f>Q117+3</f>
        <v>44273</v>
      </c>
      <c r="T117" s="78">
        <f>S117+3</f>
        <v>44276</v>
      </c>
      <c r="U117" s="79">
        <f>T117+3</f>
        <v>44279</v>
      </c>
      <c r="V117" s="296">
        <f>U117+2</f>
        <v>44281</v>
      </c>
      <c r="W117" s="79">
        <f>V117+30</f>
        <v>44311</v>
      </c>
    </row>
    <row r="118" spans="1:23" s="27" customFormat="1" ht="15">
      <c r="A118" s="747"/>
      <c r="B118" s="740"/>
      <c r="C118" s="738"/>
      <c r="D118" s="741"/>
      <c r="E118" s="738"/>
      <c r="F118" s="747"/>
      <c r="G118" s="751"/>
      <c r="H118" s="253" t="s">
        <v>31</v>
      </c>
      <c r="I118" s="83"/>
      <c r="J118" s="120"/>
      <c r="K118" s="84"/>
      <c r="L118" s="85"/>
      <c r="M118" s="83"/>
      <c r="N118" s="120"/>
      <c r="O118" s="85"/>
      <c r="P118" s="83"/>
      <c r="Q118" s="84"/>
      <c r="R118" s="120"/>
      <c r="S118" s="84"/>
      <c r="T118" s="84"/>
      <c r="U118" s="85"/>
      <c r="V118" s="83"/>
      <c r="W118" s="85"/>
    </row>
    <row r="119" spans="1:23" s="27" customFormat="1" ht="15.75" customHeight="1">
      <c r="A119" s="748">
        <v>28</v>
      </c>
      <c r="B119" s="739" t="s">
        <v>215</v>
      </c>
      <c r="C119" s="745">
        <v>4091000</v>
      </c>
      <c r="D119" s="741">
        <v>43</v>
      </c>
      <c r="E119" s="737" t="s">
        <v>57</v>
      </c>
      <c r="F119" s="748">
        <v>28</v>
      </c>
      <c r="G119" s="750" t="s">
        <v>168</v>
      </c>
      <c r="H119" s="254" t="s">
        <v>30</v>
      </c>
      <c r="I119" s="296">
        <v>44228</v>
      </c>
      <c r="J119" s="134">
        <f>I119+5</f>
        <v>44233</v>
      </c>
      <c r="K119" s="78">
        <f>J119+3</f>
        <v>44236</v>
      </c>
      <c r="L119" s="79">
        <f>K119+15</f>
        <v>44251</v>
      </c>
      <c r="M119" s="296">
        <f>L119+5</f>
        <v>44256</v>
      </c>
      <c r="N119" s="134">
        <f>M119+5</f>
        <v>44261</v>
      </c>
      <c r="O119" s="79">
        <f>N119+3</f>
        <v>44264</v>
      </c>
      <c r="P119" s="296">
        <f>O119+5</f>
        <v>44269</v>
      </c>
      <c r="Q119" s="78">
        <f>P119+5</f>
        <v>44274</v>
      </c>
      <c r="R119" s="293">
        <v>4091000</v>
      </c>
      <c r="S119" s="78">
        <f>Q119+3</f>
        <v>44277</v>
      </c>
      <c r="T119" s="78">
        <f>S119+3</f>
        <v>44280</v>
      </c>
      <c r="U119" s="79">
        <f>T119+3</f>
        <v>44283</v>
      </c>
      <c r="V119" s="296">
        <f>U119+2</f>
        <v>44285</v>
      </c>
      <c r="W119" s="79">
        <f>V119+30</f>
        <v>44315</v>
      </c>
    </row>
    <row r="120" spans="1:23" s="27" customFormat="1" ht="15">
      <c r="A120" s="749"/>
      <c r="B120" s="740"/>
      <c r="C120" s="738"/>
      <c r="D120" s="742"/>
      <c r="E120" s="738"/>
      <c r="F120" s="749"/>
      <c r="G120" s="751"/>
      <c r="H120" s="253" t="s">
        <v>31</v>
      </c>
      <c r="I120" s="83"/>
      <c r="J120" s="120"/>
      <c r="K120" s="84"/>
      <c r="L120" s="85"/>
      <c r="M120" s="83"/>
      <c r="N120" s="120"/>
      <c r="O120" s="85"/>
      <c r="P120" s="83"/>
      <c r="Q120" s="84"/>
      <c r="R120" s="120"/>
      <c r="S120" s="84"/>
      <c r="T120" s="84"/>
      <c r="U120" s="85"/>
      <c r="V120" s="83"/>
      <c r="W120" s="85"/>
    </row>
    <row r="121" spans="1:23" s="27" customFormat="1" ht="15.75" customHeight="1">
      <c r="A121" s="748">
        <v>29</v>
      </c>
      <c r="B121" s="739" t="s">
        <v>214</v>
      </c>
      <c r="C121" s="745">
        <v>3640000</v>
      </c>
      <c r="D121" s="741">
        <v>43</v>
      </c>
      <c r="E121" s="737" t="s">
        <v>57</v>
      </c>
      <c r="F121" s="748">
        <v>29</v>
      </c>
      <c r="G121" s="750" t="s">
        <v>168</v>
      </c>
      <c r="H121" s="254" t="s">
        <v>30</v>
      </c>
      <c r="I121" s="296">
        <v>44228</v>
      </c>
      <c r="J121" s="134">
        <f>I121+5</f>
        <v>44233</v>
      </c>
      <c r="K121" s="78">
        <f>J121+3</f>
        <v>44236</v>
      </c>
      <c r="L121" s="79">
        <f>K121+15</f>
        <v>44251</v>
      </c>
      <c r="M121" s="296">
        <f>L121+5</f>
        <v>44256</v>
      </c>
      <c r="N121" s="134">
        <f>M121+5</f>
        <v>44261</v>
      </c>
      <c r="O121" s="79">
        <f>N121+3</f>
        <v>44264</v>
      </c>
      <c r="P121" s="296">
        <f>O121+5</f>
        <v>44269</v>
      </c>
      <c r="Q121" s="78">
        <f>P121+5</f>
        <v>44274</v>
      </c>
      <c r="R121" s="293">
        <v>3640000</v>
      </c>
      <c r="S121" s="78">
        <f>Q121+3</f>
        <v>44277</v>
      </c>
      <c r="T121" s="78">
        <f>S121+3</f>
        <v>44280</v>
      </c>
      <c r="U121" s="79">
        <f>T121+3</f>
        <v>44283</v>
      </c>
      <c r="V121" s="296">
        <f>U121+2</f>
        <v>44285</v>
      </c>
      <c r="W121" s="79">
        <f>V121+30</f>
        <v>44315</v>
      </c>
    </row>
    <row r="122" spans="1:23" s="27" customFormat="1" ht="24" customHeight="1" thickBot="1">
      <c r="A122" s="749"/>
      <c r="B122" s="756"/>
      <c r="C122" s="738"/>
      <c r="D122" s="742"/>
      <c r="E122" s="738"/>
      <c r="F122" s="749"/>
      <c r="G122" s="751"/>
      <c r="H122" s="253" t="s">
        <v>31</v>
      </c>
      <c r="I122" s="83"/>
      <c r="J122" s="120"/>
      <c r="K122" s="84"/>
      <c r="L122" s="85"/>
      <c r="M122" s="83"/>
      <c r="N122" s="120"/>
      <c r="O122" s="85"/>
      <c r="P122" s="83"/>
      <c r="Q122" s="84"/>
      <c r="R122" s="92"/>
      <c r="S122" s="370"/>
      <c r="T122" s="92"/>
      <c r="U122" s="93"/>
      <c r="V122" s="83"/>
      <c r="W122" s="85"/>
    </row>
    <row r="123" spans="1:23" s="27" customFormat="1" ht="24.75" customHeight="1" thickBot="1">
      <c r="A123" s="95"/>
      <c r="B123" s="396" t="s">
        <v>3</v>
      </c>
      <c r="C123" s="397">
        <f>SUM(C65:C122)</f>
        <v>1069049000</v>
      </c>
      <c r="D123" s="364"/>
      <c r="E123" s="96"/>
      <c r="F123" s="96"/>
      <c r="G123" s="97"/>
      <c r="H123" s="125"/>
      <c r="I123" s="126"/>
      <c r="J123" s="126"/>
      <c r="K123" s="100"/>
      <c r="L123" s="101"/>
      <c r="M123" s="102"/>
      <c r="N123" s="126"/>
      <c r="O123" s="103"/>
      <c r="P123" s="102"/>
      <c r="Q123" s="101"/>
      <c r="R123" s="371">
        <f>R65+R67+R69+R71+R73+R75+R77+R79+R81+R83+R85+R87+R89+R91+R93+R95+R97+R99+R101+R103+R105+R107+R109+R111+R113+R115+R117+R119+R121</f>
        <v>1069049000</v>
      </c>
      <c r="S123" s="102"/>
      <c r="T123" s="128"/>
      <c r="U123" s="129"/>
      <c r="V123" s="102"/>
      <c r="W123" s="103"/>
    </row>
    <row r="124" spans="1:24" s="27" customFormat="1" ht="14.25">
      <c r="A124" s="240"/>
      <c r="B124" s="24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ht="22.5" customHeight="1" thickBot="1">
      <c r="R125" s="299"/>
    </row>
    <row r="126" spans="2:23" ht="24.75" customHeight="1" thickBot="1">
      <c r="B126" s="870" t="s">
        <v>152</v>
      </c>
      <c r="C126" s="871"/>
      <c r="D126" s="871"/>
      <c r="E126" s="871"/>
      <c r="F126" s="872"/>
      <c r="V126" s="40"/>
      <c r="W126" s="29"/>
    </row>
    <row r="127" spans="2:6" ht="15" customHeight="1" thickBot="1">
      <c r="B127" s="25"/>
      <c r="C127" s="26"/>
      <c r="D127" s="26"/>
      <c r="E127" s="26"/>
      <c r="F127" s="26"/>
    </row>
    <row r="128" spans="2:20" ht="21.75" customHeight="1" thickBot="1">
      <c r="B128" s="843" t="s">
        <v>44</v>
      </c>
      <c r="C128" s="843"/>
      <c r="D128" s="851" t="s">
        <v>51</v>
      </c>
      <c r="E128" s="852"/>
      <c r="F128" s="852"/>
      <c r="G128" s="852"/>
      <c r="H128" s="853"/>
      <c r="J128" s="854" t="s">
        <v>54</v>
      </c>
      <c r="K128" s="855"/>
      <c r="L128" s="840" t="s">
        <v>55</v>
      </c>
      <c r="M128" s="841"/>
      <c r="N128" s="842"/>
      <c r="P128" s="856" t="s">
        <v>56</v>
      </c>
      <c r="Q128" s="857"/>
      <c r="R128" s="857"/>
      <c r="S128" s="857"/>
      <c r="T128" s="858"/>
    </row>
    <row r="129" spans="2:20" ht="24" customHeight="1" thickBot="1">
      <c r="B129" s="843" t="s">
        <v>45</v>
      </c>
      <c r="C129" s="843"/>
      <c r="D129" s="358">
        <v>1</v>
      </c>
      <c r="E129" s="358" t="s">
        <v>166</v>
      </c>
      <c r="F129" s="844" t="s">
        <v>165</v>
      </c>
      <c r="G129" s="845"/>
      <c r="H129" s="846"/>
      <c r="J129" s="835">
        <v>1</v>
      </c>
      <c r="K129" s="847"/>
      <c r="L129" s="863" t="s">
        <v>139</v>
      </c>
      <c r="M129" s="863"/>
      <c r="N129" s="864"/>
      <c r="P129" s="238">
        <v>1</v>
      </c>
      <c r="Q129" s="238" t="s">
        <v>57</v>
      </c>
      <c r="R129" s="859" t="s">
        <v>151</v>
      </c>
      <c r="S129" s="859"/>
      <c r="T129" s="860"/>
    </row>
    <row r="130" spans="2:20" ht="21.75" customHeight="1" thickBot="1">
      <c r="B130" s="843" t="s">
        <v>46</v>
      </c>
      <c r="C130" s="843"/>
      <c r="D130" s="290">
        <v>2</v>
      </c>
      <c r="E130" s="290" t="s">
        <v>52</v>
      </c>
      <c r="F130" s="832" t="s">
        <v>53</v>
      </c>
      <c r="G130" s="833"/>
      <c r="H130" s="834"/>
      <c r="J130" s="835">
        <v>2</v>
      </c>
      <c r="K130" s="836"/>
      <c r="L130" s="848" t="s">
        <v>140</v>
      </c>
      <c r="M130" s="849"/>
      <c r="N130" s="850"/>
      <c r="P130" s="237">
        <v>2</v>
      </c>
      <c r="Q130" s="237" t="s">
        <v>58</v>
      </c>
      <c r="R130" s="861" t="s">
        <v>59</v>
      </c>
      <c r="S130" s="861"/>
      <c r="T130" s="862"/>
    </row>
    <row r="131" spans="2:20" ht="21.75" customHeight="1" thickBot="1">
      <c r="B131" s="843" t="s">
        <v>47</v>
      </c>
      <c r="C131" s="843"/>
      <c r="D131" s="368">
        <v>3</v>
      </c>
      <c r="E131" s="369" t="s">
        <v>146</v>
      </c>
      <c r="F131" s="867" t="s">
        <v>148</v>
      </c>
      <c r="G131" s="868"/>
      <c r="H131" s="869"/>
      <c r="J131" s="835">
        <v>3</v>
      </c>
      <c r="K131" s="836"/>
      <c r="L131" s="848" t="s">
        <v>141</v>
      </c>
      <c r="M131" s="849"/>
      <c r="N131" s="850"/>
      <c r="P131" s="239">
        <v>3</v>
      </c>
      <c r="Q131" s="239" t="s">
        <v>60</v>
      </c>
      <c r="R131" s="873" t="s">
        <v>150</v>
      </c>
      <c r="S131" s="873"/>
      <c r="T131" s="874"/>
    </row>
    <row r="132" spans="2:14" ht="25.5" customHeight="1" thickBot="1">
      <c r="B132" s="843" t="s">
        <v>48</v>
      </c>
      <c r="C132" s="843"/>
      <c r="J132" s="835">
        <v>4</v>
      </c>
      <c r="K132" s="836"/>
      <c r="L132" s="848" t="s">
        <v>142</v>
      </c>
      <c r="M132" s="849"/>
      <c r="N132" s="850"/>
    </row>
    <row r="133" spans="2:14" ht="19.5" customHeight="1" thickBot="1">
      <c r="B133" s="843" t="s">
        <v>153</v>
      </c>
      <c r="C133" s="843"/>
      <c r="D133" s="851" t="s">
        <v>51</v>
      </c>
      <c r="E133" s="852"/>
      <c r="F133" s="852"/>
      <c r="G133" s="852"/>
      <c r="H133" s="853"/>
      <c r="J133" s="835">
        <v>5</v>
      </c>
      <c r="K133" s="836"/>
      <c r="L133" s="848" t="s">
        <v>143</v>
      </c>
      <c r="M133" s="849"/>
      <c r="N133" s="850"/>
    </row>
    <row r="134" spans="2:14" ht="24.75" customHeight="1" thickBot="1">
      <c r="B134" s="263" t="s">
        <v>50</v>
      </c>
      <c r="C134" s="263"/>
      <c r="D134" s="359">
        <v>1</v>
      </c>
      <c r="E134" s="359" t="s">
        <v>159</v>
      </c>
      <c r="F134" s="875" t="s">
        <v>160</v>
      </c>
      <c r="G134" s="876"/>
      <c r="H134" s="877"/>
      <c r="J134" s="835">
        <v>6</v>
      </c>
      <c r="K134" s="836"/>
      <c r="L134" s="848" t="s">
        <v>144</v>
      </c>
      <c r="M134" s="849"/>
      <c r="N134" s="850"/>
    </row>
    <row r="135" spans="2:8" ht="24.75" customHeight="1" thickBot="1">
      <c r="B135" s="843" t="s">
        <v>154</v>
      </c>
      <c r="C135" s="843"/>
      <c r="D135" s="209">
        <v>2</v>
      </c>
      <c r="E135" s="209" t="s">
        <v>161</v>
      </c>
      <c r="F135" s="837" t="s">
        <v>162</v>
      </c>
      <c r="G135" s="838"/>
      <c r="H135" s="839"/>
    </row>
    <row r="136" spans="4:25" ht="18.75" thickBot="1">
      <c r="D136" s="365">
        <v>3</v>
      </c>
      <c r="E136" s="367" t="s">
        <v>163</v>
      </c>
      <c r="F136" s="878" t="s">
        <v>164</v>
      </c>
      <c r="G136" s="879"/>
      <c r="H136" s="880"/>
      <c r="J136" s="3"/>
      <c r="K136" s="3"/>
      <c r="L136" s="3"/>
      <c r="M136" s="3"/>
      <c r="N136" s="3"/>
      <c r="O136" s="3"/>
      <c r="P136" s="3"/>
      <c r="Q136" s="3"/>
      <c r="Y136" s="27"/>
    </row>
    <row r="137" spans="3:6" ht="14.25">
      <c r="C137" s="24"/>
      <c r="D137" s="366"/>
      <c r="E137" s="24"/>
      <c r="F137" s="24"/>
    </row>
    <row r="138" spans="2:29" ht="14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ht="14.25">
      <c r="B139" s="373">
        <f>R123-C123</f>
        <v>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ht="14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ht="14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ht="14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ht="14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ht="14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2:29" ht="14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ht="14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2:29" ht="14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ht="14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ht="14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2:29" ht="14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ht="14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2:29" ht="14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ht="14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2:29" ht="14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2:29" ht="14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2:29" ht="14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2:29" ht="14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2:29" ht="14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2:29" ht="14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</sheetData>
  <sheetProtection/>
  <mergeCells count="349">
    <mergeCell ref="F75:F76"/>
    <mergeCell ref="G75:G76"/>
    <mergeCell ref="A65:A66"/>
    <mergeCell ref="B65:B66"/>
    <mergeCell ref="B75:B76"/>
    <mergeCell ref="D75:D76"/>
    <mergeCell ref="C75:C76"/>
    <mergeCell ref="E75:E76"/>
    <mergeCell ref="A67:A68"/>
    <mergeCell ref="B67:B68"/>
    <mergeCell ref="E85:E86"/>
    <mergeCell ref="C81:C82"/>
    <mergeCell ref="B81:B82"/>
    <mergeCell ref="E81:E82"/>
    <mergeCell ref="F81:F82"/>
    <mergeCell ref="D83:D84"/>
    <mergeCell ref="A115:A116"/>
    <mergeCell ref="E115:E116"/>
    <mergeCell ref="F115:F116"/>
    <mergeCell ref="D115:D116"/>
    <mergeCell ref="A117:A118"/>
    <mergeCell ref="C117:C118"/>
    <mergeCell ref="D117:D118"/>
    <mergeCell ref="B115:B116"/>
    <mergeCell ref="C115:C116"/>
    <mergeCell ref="A97:A98"/>
    <mergeCell ref="A99:A100"/>
    <mergeCell ref="A111:A112"/>
    <mergeCell ref="B101:B102"/>
    <mergeCell ref="B103:B104"/>
    <mergeCell ref="B97:B98"/>
    <mergeCell ref="B99:B100"/>
    <mergeCell ref="A103:A104"/>
    <mergeCell ref="A105:A106"/>
    <mergeCell ref="A107:A108"/>
    <mergeCell ref="G117:G118"/>
    <mergeCell ref="B117:B118"/>
    <mergeCell ref="B107:B108"/>
    <mergeCell ref="B109:B110"/>
    <mergeCell ref="B111:B112"/>
    <mergeCell ref="E117:E118"/>
    <mergeCell ref="F117:F118"/>
    <mergeCell ref="D109:D110"/>
    <mergeCell ref="D111:D112"/>
    <mergeCell ref="C111:C112"/>
    <mergeCell ref="A73:A74"/>
    <mergeCell ref="B85:B86"/>
    <mergeCell ref="A95:A96"/>
    <mergeCell ref="A89:A90"/>
    <mergeCell ref="C79:C80"/>
    <mergeCell ref="A77:A78"/>
    <mergeCell ref="B95:B96"/>
    <mergeCell ref="C85:C86"/>
    <mergeCell ref="C95:C96"/>
    <mergeCell ref="A91:A92"/>
    <mergeCell ref="B87:B88"/>
    <mergeCell ref="B77:B78"/>
    <mergeCell ref="A83:A84"/>
    <mergeCell ref="B79:B80"/>
    <mergeCell ref="B83:B84"/>
    <mergeCell ref="A81:A82"/>
    <mergeCell ref="A79:A80"/>
    <mergeCell ref="A87:A88"/>
    <mergeCell ref="A93:A94"/>
    <mergeCell ref="F79:F80"/>
    <mergeCell ref="A85:A86"/>
    <mergeCell ref="F85:F86"/>
    <mergeCell ref="G85:G86"/>
    <mergeCell ref="F83:F84"/>
    <mergeCell ref="C83:C84"/>
    <mergeCell ref="D81:D82"/>
    <mergeCell ref="D79:D80"/>
    <mergeCell ref="E79:E80"/>
    <mergeCell ref="F136:H136"/>
    <mergeCell ref="B135:C135"/>
    <mergeCell ref="J133:K133"/>
    <mergeCell ref="B132:C132"/>
    <mergeCell ref="D105:D106"/>
    <mergeCell ref="D107:D108"/>
    <mergeCell ref="C107:C108"/>
    <mergeCell ref="B105:B106"/>
    <mergeCell ref="C105:C106"/>
    <mergeCell ref="G119:G120"/>
    <mergeCell ref="R131:T131"/>
    <mergeCell ref="D133:H133"/>
    <mergeCell ref="F134:H134"/>
    <mergeCell ref="J132:K132"/>
    <mergeCell ref="L133:N133"/>
    <mergeCell ref="J134:K134"/>
    <mergeCell ref="L134:N134"/>
    <mergeCell ref="J131:K131"/>
    <mergeCell ref="L131:N131"/>
    <mergeCell ref="F95:F96"/>
    <mergeCell ref="F91:F92"/>
    <mergeCell ref="G91:G92"/>
    <mergeCell ref="E93:E94"/>
    <mergeCell ref="F93:F94"/>
    <mergeCell ref="G95:G96"/>
    <mergeCell ref="B133:C133"/>
    <mergeCell ref="B89:B90"/>
    <mergeCell ref="G87:G88"/>
    <mergeCell ref="C87:C88"/>
    <mergeCell ref="C89:C90"/>
    <mergeCell ref="G89:G90"/>
    <mergeCell ref="E113:E114"/>
    <mergeCell ref="B131:C131"/>
    <mergeCell ref="F131:H131"/>
    <mergeCell ref="B126:F126"/>
    <mergeCell ref="L130:N130"/>
    <mergeCell ref="P128:T128"/>
    <mergeCell ref="R129:T129"/>
    <mergeCell ref="R130:T130"/>
    <mergeCell ref="L129:N129"/>
    <mergeCell ref="R63:R64"/>
    <mergeCell ref="F135:H135"/>
    <mergeCell ref="L128:N128"/>
    <mergeCell ref="B129:C129"/>
    <mergeCell ref="F129:H129"/>
    <mergeCell ref="J129:K129"/>
    <mergeCell ref="L132:N132"/>
    <mergeCell ref="B128:C128"/>
    <mergeCell ref="D128:H128"/>
    <mergeCell ref="J128:K128"/>
    <mergeCell ref="B130:C130"/>
    <mergeCell ref="F130:H130"/>
    <mergeCell ref="J130:K130"/>
    <mergeCell ref="C3:I3"/>
    <mergeCell ref="C4:I4"/>
    <mergeCell ref="C5:I5"/>
    <mergeCell ref="C6:I6"/>
    <mergeCell ref="C7:I7"/>
    <mergeCell ref="C56:I56"/>
    <mergeCell ref="H42:H44"/>
    <mergeCell ref="C35:I35"/>
    <mergeCell ref="C36:I36"/>
    <mergeCell ref="F21:F22"/>
    <mergeCell ref="A69:A70"/>
    <mergeCell ref="V62:W62"/>
    <mergeCell ref="P62:U62"/>
    <mergeCell ref="H62:H64"/>
    <mergeCell ref="C53:I53"/>
    <mergeCell ref="C54:I54"/>
    <mergeCell ref="I62:L62"/>
    <mergeCell ref="G65:G66"/>
    <mergeCell ref="G69:G70"/>
    <mergeCell ref="V63:V64"/>
    <mergeCell ref="B63:B64"/>
    <mergeCell ref="F73:F74"/>
    <mergeCell ref="C67:C68"/>
    <mergeCell ref="D67:D68"/>
    <mergeCell ref="E67:E68"/>
    <mergeCell ref="B69:B70"/>
    <mergeCell ref="C63:C64"/>
    <mergeCell ref="D63:D64"/>
    <mergeCell ref="M62:O62"/>
    <mergeCell ref="J59:T59"/>
    <mergeCell ref="W43:W44"/>
    <mergeCell ref="G67:G68"/>
    <mergeCell ref="C65:C66"/>
    <mergeCell ref="D65:D66"/>
    <mergeCell ref="E65:E66"/>
    <mergeCell ref="I63:I64"/>
    <mergeCell ref="C55:I55"/>
    <mergeCell ref="W63:W64"/>
    <mergeCell ref="W42:X42"/>
    <mergeCell ref="I43:I44"/>
    <mergeCell ref="R43:R44"/>
    <mergeCell ref="X43:X44"/>
    <mergeCell ref="I42:L42"/>
    <mergeCell ref="S12:Y12"/>
    <mergeCell ref="J39:P39"/>
    <mergeCell ref="M42:O42"/>
    <mergeCell ref="P42:V42"/>
    <mergeCell ref="U13:U14"/>
    <mergeCell ref="G43:G44"/>
    <mergeCell ref="G73:G74"/>
    <mergeCell ref="F63:F64"/>
    <mergeCell ref="G63:G64"/>
    <mergeCell ref="G71:G72"/>
    <mergeCell ref="F65:F66"/>
    <mergeCell ref="A62:G62"/>
    <mergeCell ref="F67:F68"/>
    <mergeCell ref="A71:A72"/>
    <mergeCell ref="E73:E74"/>
    <mergeCell ref="J9:P9"/>
    <mergeCell ref="G21:G22"/>
    <mergeCell ref="G23:G24"/>
    <mergeCell ref="N12:O12"/>
    <mergeCell ref="G15:G16"/>
    <mergeCell ref="C37:I37"/>
    <mergeCell ref="P12:R12"/>
    <mergeCell ref="C33:I33"/>
    <mergeCell ref="C34:I34"/>
    <mergeCell ref="E21:E22"/>
    <mergeCell ref="E69:E70"/>
    <mergeCell ref="C71:C72"/>
    <mergeCell ref="D71:D72"/>
    <mergeCell ref="A101:A102"/>
    <mergeCell ref="C69:C70"/>
    <mergeCell ref="D69:D70"/>
    <mergeCell ref="E91:E92"/>
    <mergeCell ref="D95:D96"/>
    <mergeCell ref="E71:E72"/>
    <mergeCell ref="E95:E96"/>
    <mergeCell ref="A17:A18"/>
    <mergeCell ref="A43:A44"/>
    <mergeCell ref="A42:G42"/>
    <mergeCell ref="A63:A64"/>
    <mergeCell ref="B17:B18"/>
    <mergeCell ref="D23:D24"/>
    <mergeCell ref="E17:E18"/>
    <mergeCell ref="D19:D20"/>
    <mergeCell ref="B23:B24"/>
    <mergeCell ref="C23:C24"/>
    <mergeCell ref="F69:F70"/>
    <mergeCell ref="A23:A24"/>
    <mergeCell ref="D17:D18"/>
    <mergeCell ref="A21:A22"/>
    <mergeCell ref="F17:F18"/>
    <mergeCell ref="C21:C22"/>
    <mergeCell ref="C17:C18"/>
    <mergeCell ref="A19:A20"/>
    <mergeCell ref="B19:B20"/>
    <mergeCell ref="C19:C20"/>
    <mergeCell ref="AA13:AA14"/>
    <mergeCell ref="A15:A16"/>
    <mergeCell ref="B15:B16"/>
    <mergeCell ref="C15:C16"/>
    <mergeCell ref="D15:D16"/>
    <mergeCell ref="Z13:Z14"/>
    <mergeCell ref="F13:F14"/>
    <mergeCell ref="E15:E16"/>
    <mergeCell ref="F15:F16"/>
    <mergeCell ref="G13:G14"/>
    <mergeCell ref="Z12:AA12"/>
    <mergeCell ref="B13:B14"/>
    <mergeCell ref="C13:C14"/>
    <mergeCell ref="D13:D14"/>
    <mergeCell ref="I12:M12"/>
    <mergeCell ref="I13:I14"/>
    <mergeCell ref="A12:G12"/>
    <mergeCell ref="A13:A14"/>
    <mergeCell ref="H12:H14"/>
    <mergeCell ref="E13:E14"/>
    <mergeCell ref="F23:F24"/>
    <mergeCell ref="G17:G18"/>
    <mergeCell ref="E19:E20"/>
    <mergeCell ref="F19:F20"/>
    <mergeCell ref="B43:B44"/>
    <mergeCell ref="C43:C44"/>
    <mergeCell ref="D43:D44"/>
    <mergeCell ref="D21:D22"/>
    <mergeCell ref="E43:E44"/>
    <mergeCell ref="F43:F44"/>
    <mergeCell ref="F71:F72"/>
    <mergeCell ref="G93:G94"/>
    <mergeCell ref="G79:G80"/>
    <mergeCell ref="E89:E90"/>
    <mergeCell ref="G83:G84"/>
    <mergeCell ref="D87:D88"/>
    <mergeCell ref="E77:E78"/>
    <mergeCell ref="F89:F90"/>
    <mergeCell ref="G81:G82"/>
    <mergeCell ref="D85:D86"/>
    <mergeCell ref="G19:G20"/>
    <mergeCell ref="B21:B22"/>
    <mergeCell ref="C73:C74"/>
    <mergeCell ref="C77:C78"/>
    <mergeCell ref="F45:F46"/>
    <mergeCell ref="B73:B74"/>
    <mergeCell ref="B71:B72"/>
    <mergeCell ref="G45:G46"/>
    <mergeCell ref="C57:I57"/>
    <mergeCell ref="E23:E24"/>
    <mergeCell ref="C97:C98"/>
    <mergeCell ref="G105:G106"/>
    <mergeCell ref="E101:E102"/>
    <mergeCell ref="F101:F102"/>
    <mergeCell ref="G101:G102"/>
    <mergeCell ref="C101:C102"/>
    <mergeCell ref="G97:G98"/>
    <mergeCell ref="G103:G104"/>
    <mergeCell ref="C99:C100"/>
    <mergeCell ref="C103:C104"/>
    <mergeCell ref="G107:G108"/>
    <mergeCell ref="E109:E110"/>
    <mergeCell ref="F109:F110"/>
    <mergeCell ref="G109:G110"/>
    <mergeCell ref="G99:G100"/>
    <mergeCell ref="D101:D102"/>
    <mergeCell ref="D103:D104"/>
    <mergeCell ref="G121:G122"/>
    <mergeCell ref="E105:E106"/>
    <mergeCell ref="F105:F106"/>
    <mergeCell ref="F121:F122"/>
    <mergeCell ref="F103:F104"/>
    <mergeCell ref="G77:G78"/>
    <mergeCell ref="F77:F78"/>
    <mergeCell ref="G115:G116"/>
    <mergeCell ref="E97:E98"/>
    <mergeCell ref="F111:F112"/>
    <mergeCell ref="G111:G112"/>
    <mergeCell ref="F97:F98"/>
    <mergeCell ref="E87:E88"/>
    <mergeCell ref="E83:E84"/>
    <mergeCell ref="E103:E104"/>
    <mergeCell ref="F87:F88"/>
    <mergeCell ref="E99:E100"/>
    <mergeCell ref="E107:E108"/>
    <mergeCell ref="E111:E112"/>
    <mergeCell ref="F107:F108"/>
    <mergeCell ref="A121:A122"/>
    <mergeCell ref="B121:B122"/>
    <mergeCell ref="C121:C122"/>
    <mergeCell ref="D121:D122"/>
    <mergeCell ref="E121:E122"/>
    <mergeCell ref="C119:C120"/>
    <mergeCell ref="E119:E120"/>
    <mergeCell ref="B119:B120"/>
    <mergeCell ref="C113:C114"/>
    <mergeCell ref="A119:A120"/>
    <mergeCell ref="C91:C92"/>
    <mergeCell ref="C93:C94"/>
    <mergeCell ref="D91:D92"/>
    <mergeCell ref="D93:D94"/>
    <mergeCell ref="B113:B114"/>
    <mergeCell ref="A109:A110"/>
    <mergeCell ref="D97:D98"/>
    <mergeCell ref="D99:D100"/>
    <mergeCell ref="C109:C110"/>
    <mergeCell ref="F113:F114"/>
    <mergeCell ref="D119:D120"/>
    <mergeCell ref="F119:F120"/>
    <mergeCell ref="G113:G114"/>
    <mergeCell ref="A75:A76"/>
    <mergeCell ref="B93:B94"/>
    <mergeCell ref="F99:F100"/>
    <mergeCell ref="A113:A114"/>
    <mergeCell ref="D113:D114"/>
    <mergeCell ref="A45:A46"/>
    <mergeCell ref="B45:B46"/>
    <mergeCell ref="C45:C46"/>
    <mergeCell ref="D45:D46"/>
    <mergeCell ref="E45:E46"/>
    <mergeCell ref="B91:B92"/>
    <mergeCell ref="D73:D74"/>
    <mergeCell ref="D89:D90"/>
    <mergeCell ref="D77:D78"/>
    <mergeCell ref="E63:E64"/>
  </mergeCells>
  <printOptions/>
  <pageMargins left="0.2362204724409449" right="0.2" top="0.46" bottom="0.36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D59"/>
  <sheetViews>
    <sheetView showGridLines="0" zoomScale="69" zoomScaleNormal="69" zoomScalePageLayoutView="0" workbookViewId="0" topLeftCell="A10">
      <selection activeCell="A1" sqref="A1:AD19"/>
    </sheetView>
  </sheetViews>
  <sheetFormatPr defaultColWidth="11.421875" defaultRowHeight="15"/>
  <cols>
    <col min="1" max="1" width="5.421875" style="45" customWidth="1"/>
    <col min="2" max="2" width="44.57421875" style="45" customWidth="1"/>
    <col min="3" max="3" width="23.421875" style="45" bestFit="1" customWidth="1"/>
    <col min="4" max="4" width="9.8515625" style="45" customWidth="1"/>
    <col min="5" max="5" width="12.140625" style="45" bestFit="1" customWidth="1"/>
    <col min="6" max="6" width="7.00390625" style="45" bestFit="1" customWidth="1"/>
    <col min="7" max="7" width="11.8515625" style="45" bestFit="1" customWidth="1"/>
    <col min="8" max="8" width="16.57421875" style="45" customWidth="1"/>
    <col min="9" max="9" width="25.57421875" style="45" customWidth="1"/>
    <col min="10" max="10" width="16.8515625" style="45" bestFit="1" customWidth="1"/>
    <col min="11" max="11" width="53.140625" style="45" bestFit="1" customWidth="1"/>
    <col min="12" max="22" width="16.8515625" style="45" bestFit="1" customWidth="1"/>
    <col min="23" max="23" width="21.421875" style="45" bestFit="1" customWidth="1"/>
    <col min="24" max="29" width="16.8515625" style="45" bestFit="1" customWidth="1"/>
    <col min="30" max="30" width="12.57421875" style="45" customWidth="1"/>
    <col min="31" max="31" width="14.421875" style="45" customWidth="1"/>
    <col min="32" max="32" width="14.140625" style="45" customWidth="1"/>
    <col min="33" max="39" width="12.57421875" style="45" customWidth="1"/>
    <col min="40" max="16384" width="11.421875" style="45" customWidth="1"/>
  </cols>
  <sheetData>
    <row r="2" spans="2:24" ht="18">
      <c r="B2" s="13"/>
      <c r="C2" s="5"/>
      <c r="D2" s="5"/>
      <c r="E2" s="5"/>
      <c r="F2" s="5"/>
      <c r="G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23.25">
      <c r="B3" s="911"/>
      <c r="C3" s="912"/>
      <c r="D3" s="912"/>
      <c r="E3" s="912"/>
      <c r="F3" s="912"/>
      <c r="G3" s="912"/>
      <c r="H3" s="20" t="s">
        <v>4</v>
      </c>
      <c r="J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3:18" s="30" customFormat="1" ht="23.25">
      <c r="C4" s="921" t="s">
        <v>128</v>
      </c>
      <c r="D4" s="921"/>
      <c r="E4" s="921"/>
      <c r="F4" s="921"/>
      <c r="G4" s="921"/>
      <c r="H4" s="921"/>
      <c r="I4" s="32"/>
      <c r="P4" s="31"/>
      <c r="Q4" s="31"/>
      <c r="R4" s="31"/>
    </row>
    <row r="5" s="49" customFormat="1" ht="14.25">
      <c r="X5" s="50"/>
    </row>
    <row r="6" spans="2:26" ht="18">
      <c r="B6" s="52" t="s">
        <v>181</v>
      </c>
      <c r="C6" s="913" t="s">
        <v>170</v>
      </c>
      <c r="D6" s="914"/>
      <c r="E6" s="914"/>
      <c r="F6" s="914"/>
      <c r="G6" s="914"/>
      <c r="H6" s="914"/>
      <c r="I6" s="915"/>
      <c r="J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18">
      <c r="B7" s="52" t="s">
        <v>39</v>
      </c>
      <c r="C7" s="913">
        <v>2021</v>
      </c>
      <c r="D7" s="914"/>
      <c r="E7" s="914"/>
      <c r="F7" s="914"/>
      <c r="G7" s="914"/>
      <c r="H7" s="914"/>
      <c r="I7" s="915"/>
      <c r="J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2:26" ht="18">
      <c r="B8" s="52" t="s">
        <v>182</v>
      </c>
      <c r="C8" s="913" t="s">
        <v>175</v>
      </c>
      <c r="D8" s="914"/>
      <c r="E8" s="914"/>
      <c r="F8" s="914"/>
      <c r="G8" s="914"/>
      <c r="H8" s="914"/>
      <c r="I8" s="915"/>
      <c r="J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2:26" ht="18">
      <c r="B9" s="52" t="s">
        <v>41</v>
      </c>
      <c r="C9" s="913" t="s">
        <v>184</v>
      </c>
      <c r="D9" s="914"/>
      <c r="E9" s="914"/>
      <c r="F9" s="914"/>
      <c r="G9" s="914"/>
      <c r="H9" s="914"/>
      <c r="I9" s="915"/>
      <c r="J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2:26" ht="18">
      <c r="B10" s="52" t="s">
        <v>183</v>
      </c>
      <c r="C10" s="913" t="s">
        <v>195</v>
      </c>
      <c r="D10" s="914"/>
      <c r="E10" s="914"/>
      <c r="F10" s="914"/>
      <c r="G10" s="914"/>
      <c r="H10" s="914"/>
      <c r="I10" s="915"/>
      <c r="J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2:5" ht="15" thickBot="1">
      <c r="B11" s="51"/>
      <c r="D11" s="47"/>
      <c r="E11" s="47"/>
    </row>
    <row r="12" spans="1:30" ht="45" customHeight="1" thickBot="1">
      <c r="A12" s="918" t="s">
        <v>1</v>
      </c>
      <c r="B12" s="919"/>
      <c r="C12" s="919"/>
      <c r="D12" s="919"/>
      <c r="E12" s="919"/>
      <c r="F12" s="919"/>
      <c r="G12" s="920"/>
      <c r="H12" s="945" t="s">
        <v>32</v>
      </c>
      <c r="I12" s="891" t="s">
        <v>20</v>
      </c>
      <c r="J12" s="892"/>
      <c r="K12" s="892"/>
      <c r="L12" s="892"/>
      <c r="M12" s="893"/>
      <c r="N12" s="918" t="s">
        <v>93</v>
      </c>
      <c r="O12" s="974"/>
      <c r="P12" s="974"/>
      <c r="Q12" s="974"/>
      <c r="R12" s="974"/>
      <c r="S12" s="974"/>
      <c r="T12" s="975"/>
      <c r="U12" s="918" t="s">
        <v>0</v>
      </c>
      <c r="V12" s="919"/>
      <c r="W12" s="919"/>
      <c r="X12" s="919"/>
      <c r="Y12" s="919"/>
      <c r="Z12" s="919"/>
      <c r="AA12" s="920"/>
      <c r="AB12" s="769" t="s">
        <v>80</v>
      </c>
      <c r="AC12" s="770"/>
      <c r="AD12" s="49"/>
    </row>
    <row r="13" spans="1:29" s="49" customFormat="1" ht="81.75">
      <c r="A13" s="898" t="s">
        <v>27</v>
      </c>
      <c r="B13" s="903" t="s">
        <v>28</v>
      </c>
      <c r="C13" s="916" t="s">
        <v>64</v>
      </c>
      <c r="D13" s="896" t="s">
        <v>13</v>
      </c>
      <c r="E13" s="896" t="s">
        <v>56</v>
      </c>
      <c r="F13" s="896" t="s">
        <v>19</v>
      </c>
      <c r="G13" s="931" t="s">
        <v>14</v>
      </c>
      <c r="H13" s="946"/>
      <c r="I13" s="943" t="s">
        <v>89</v>
      </c>
      <c r="J13" s="343" t="s">
        <v>90</v>
      </c>
      <c r="K13" s="343" t="s">
        <v>113</v>
      </c>
      <c r="L13" s="342" t="s">
        <v>91</v>
      </c>
      <c r="M13" s="344" t="s">
        <v>92</v>
      </c>
      <c r="N13" s="345" t="s">
        <v>95</v>
      </c>
      <c r="O13" s="343" t="s">
        <v>96</v>
      </c>
      <c r="P13" s="343" t="s">
        <v>94</v>
      </c>
      <c r="Q13" s="343" t="s">
        <v>97</v>
      </c>
      <c r="R13" s="342" t="s">
        <v>98</v>
      </c>
      <c r="S13" s="343" t="s">
        <v>99</v>
      </c>
      <c r="T13" s="344" t="s">
        <v>100</v>
      </c>
      <c r="U13" s="341" t="s">
        <v>111</v>
      </c>
      <c r="V13" s="346" t="s">
        <v>101</v>
      </c>
      <c r="W13" s="936" t="s">
        <v>61</v>
      </c>
      <c r="X13" s="343" t="s">
        <v>69</v>
      </c>
      <c r="Y13" s="344" t="s">
        <v>10</v>
      </c>
      <c r="Z13" s="347" t="s">
        <v>83</v>
      </c>
      <c r="AA13" s="344" t="s">
        <v>109</v>
      </c>
      <c r="AB13" s="938" t="s">
        <v>24</v>
      </c>
      <c r="AC13" s="927" t="s">
        <v>65</v>
      </c>
    </row>
    <row r="14" spans="1:29" s="49" customFormat="1" ht="16.5" customHeight="1" thickBot="1">
      <c r="A14" s="899"/>
      <c r="B14" s="904"/>
      <c r="C14" s="917"/>
      <c r="D14" s="897"/>
      <c r="E14" s="897"/>
      <c r="F14" s="897"/>
      <c r="G14" s="932"/>
      <c r="H14" s="947"/>
      <c r="I14" s="944"/>
      <c r="J14" s="8" t="s">
        <v>70</v>
      </c>
      <c r="K14" s="7" t="s">
        <v>133</v>
      </c>
      <c r="L14" s="8" t="s">
        <v>108</v>
      </c>
      <c r="M14" s="64" t="s">
        <v>70</v>
      </c>
      <c r="N14" s="226" t="s">
        <v>137</v>
      </c>
      <c r="O14" s="216" t="s">
        <v>66</v>
      </c>
      <c r="P14" s="184" t="s">
        <v>108</v>
      </c>
      <c r="Q14" s="216" t="s">
        <v>70</v>
      </c>
      <c r="R14" s="216" t="s">
        <v>108</v>
      </c>
      <c r="S14" s="184" t="s">
        <v>70</v>
      </c>
      <c r="T14" s="348" t="s">
        <v>68</v>
      </c>
      <c r="U14" s="349" t="s">
        <v>104</v>
      </c>
      <c r="V14" s="350" t="s">
        <v>70</v>
      </c>
      <c r="W14" s="937"/>
      <c r="X14" s="351" t="s">
        <v>134</v>
      </c>
      <c r="Y14" s="352" t="s">
        <v>104</v>
      </c>
      <c r="Z14" s="351" t="s">
        <v>136</v>
      </c>
      <c r="AA14" s="353" t="s">
        <v>107</v>
      </c>
      <c r="AB14" s="939"/>
      <c r="AC14" s="928"/>
    </row>
    <row r="15" spans="1:29" s="49" customFormat="1" ht="20.25">
      <c r="A15" s="900">
        <v>1</v>
      </c>
      <c r="B15" s="905" t="s">
        <v>187</v>
      </c>
      <c r="C15" s="934">
        <v>5000000000</v>
      </c>
      <c r="D15" s="885">
        <v>43</v>
      </c>
      <c r="E15" s="902" t="s">
        <v>57</v>
      </c>
      <c r="F15" s="902">
        <v>1</v>
      </c>
      <c r="G15" s="933" t="s">
        <v>167</v>
      </c>
      <c r="H15" s="325" t="s">
        <v>30</v>
      </c>
      <c r="I15" s="327">
        <v>44210</v>
      </c>
      <c r="J15" s="328">
        <f>I15+7</f>
        <v>44217</v>
      </c>
      <c r="K15" s="328">
        <f>J15+14</f>
        <v>44231</v>
      </c>
      <c r="L15" s="328">
        <f>K15+10</f>
        <v>44241</v>
      </c>
      <c r="M15" s="329">
        <f>L15+7</f>
        <v>44248</v>
      </c>
      <c r="N15" s="330">
        <f>M15+3</f>
        <v>44251</v>
      </c>
      <c r="O15" s="331">
        <f>N15+30</f>
        <v>44281</v>
      </c>
      <c r="P15" s="331">
        <f>O15+10</f>
        <v>44291</v>
      </c>
      <c r="Q15" s="331">
        <f>P15+7</f>
        <v>44298</v>
      </c>
      <c r="R15" s="331">
        <f>Q15+10</f>
        <v>44308</v>
      </c>
      <c r="S15" s="331">
        <f>R15+7</f>
        <v>44315</v>
      </c>
      <c r="T15" s="332">
        <f>S15+3</f>
        <v>44318</v>
      </c>
      <c r="U15" s="330">
        <f>T15+5</f>
        <v>44323</v>
      </c>
      <c r="V15" s="331">
        <f>U15+7</f>
        <v>44330</v>
      </c>
      <c r="W15" s="333">
        <v>5000000000</v>
      </c>
      <c r="X15" s="331">
        <f>V15+9</f>
        <v>44339</v>
      </c>
      <c r="Y15" s="331">
        <f>X15+5</f>
        <v>44344</v>
      </c>
      <c r="Z15" s="331">
        <f>Y15+4</f>
        <v>44348</v>
      </c>
      <c r="AA15" s="334">
        <f>Z15+3</f>
        <v>44351</v>
      </c>
      <c r="AB15" s="327">
        <f>AA15+2</f>
        <v>44353</v>
      </c>
      <c r="AC15" s="335">
        <f>AB15+60</f>
        <v>44413</v>
      </c>
    </row>
    <row r="16" spans="1:29" s="49" customFormat="1" ht="21" thickBot="1">
      <c r="A16" s="901"/>
      <c r="B16" s="906"/>
      <c r="C16" s="935"/>
      <c r="D16" s="890"/>
      <c r="E16" s="886"/>
      <c r="F16" s="886"/>
      <c r="G16" s="908"/>
      <c r="H16" s="326" t="s">
        <v>31</v>
      </c>
      <c r="I16" s="336"/>
      <c r="J16" s="337"/>
      <c r="K16" s="337"/>
      <c r="L16" s="337"/>
      <c r="M16" s="338"/>
      <c r="N16" s="336"/>
      <c r="O16" s="337"/>
      <c r="P16" s="337"/>
      <c r="Q16" s="337"/>
      <c r="R16" s="337"/>
      <c r="S16" s="337"/>
      <c r="T16" s="338"/>
      <c r="U16" s="336"/>
      <c r="V16" s="337"/>
      <c r="W16" s="339"/>
      <c r="X16" s="337"/>
      <c r="Y16" s="337"/>
      <c r="Z16" s="337"/>
      <c r="AA16" s="340"/>
      <c r="AB16" s="336"/>
      <c r="AC16" s="340"/>
    </row>
    <row r="17" spans="1:30" s="49" customFormat="1" ht="21" thickBot="1">
      <c r="A17" s="291"/>
      <c r="B17" s="355" t="s">
        <v>3</v>
      </c>
      <c r="C17" s="356">
        <f>SUM(C15:C16)</f>
        <v>5000000000</v>
      </c>
      <c r="D17" s="214"/>
      <c r="E17" s="214"/>
      <c r="F17" s="214"/>
      <c r="G17" s="215"/>
      <c r="H17" s="150"/>
      <c r="I17" s="224"/>
      <c r="J17" s="214"/>
      <c r="K17" s="214"/>
      <c r="L17" s="214"/>
      <c r="M17" s="215"/>
      <c r="N17" s="224"/>
      <c r="O17" s="214"/>
      <c r="P17" s="214"/>
      <c r="Q17" s="214"/>
      <c r="R17" s="214"/>
      <c r="S17" s="214"/>
      <c r="T17" s="230"/>
      <c r="U17" s="224"/>
      <c r="V17" s="214"/>
      <c r="W17" s="354">
        <f>SUM(W15:W16)</f>
        <v>5000000000</v>
      </c>
      <c r="X17" s="214"/>
      <c r="Y17" s="214"/>
      <c r="Z17" s="214"/>
      <c r="AA17" s="230"/>
      <c r="AB17" s="224"/>
      <c r="AC17" s="215"/>
      <c r="AD17" s="63"/>
    </row>
    <row r="18" spans="28:30" s="63" customFormat="1" ht="15">
      <c r="AB18" s="66"/>
      <c r="AC18" s="66"/>
      <c r="AD18" s="65"/>
    </row>
    <row r="19" spans="28:29" ht="14.25">
      <c r="AB19" s="65"/>
      <c r="AC19" s="65"/>
    </row>
    <row r="20" spans="28:29" ht="14.25">
      <c r="AB20" s="56"/>
      <c r="AC20" s="56"/>
    </row>
    <row r="21" spans="28:29" ht="14.25">
      <c r="AB21" s="56"/>
      <c r="AC21" s="56"/>
    </row>
    <row r="22" spans="28:30" ht="14.25">
      <c r="AB22" s="56"/>
      <c r="AC22" s="56"/>
      <c r="AD22" s="35"/>
    </row>
    <row r="23" spans="2:30" s="35" customFormat="1" ht="23.25">
      <c r="B23" s="57"/>
      <c r="C23" s="58"/>
      <c r="D23" s="58"/>
      <c r="E23" s="58"/>
      <c r="F23" s="58"/>
      <c r="G23" s="58"/>
      <c r="J23" s="58"/>
      <c r="K23" s="59" t="s">
        <v>4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AD23" s="60"/>
    </row>
    <row r="24" spans="2:30" s="60" customFormat="1" ht="23.25">
      <c r="B24" s="894"/>
      <c r="C24" s="895"/>
      <c r="D24" s="895"/>
      <c r="E24" s="895"/>
      <c r="F24" s="895"/>
      <c r="G24" s="895"/>
      <c r="J24" s="61"/>
      <c r="N24" s="61"/>
      <c r="O24" s="61"/>
      <c r="P24" s="61"/>
      <c r="Q24" s="61"/>
      <c r="R24" s="61"/>
      <c r="S24" s="61"/>
      <c r="T24" s="61"/>
      <c r="U24" s="61"/>
      <c r="V24" s="61"/>
      <c r="W24" s="153"/>
      <c r="X24" s="61"/>
      <c r="AD24" s="32"/>
    </row>
    <row r="25" spans="10:30" s="32" customFormat="1" ht="21" customHeight="1">
      <c r="J25" s="981" t="s">
        <v>158</v>
      </c>
      <c r="K25" s="981"/>
      <c r="L25" s="981"/>
      <c r="M25" s="981"/>
      <c r="N25" s="981"/>
      <c r="O25" s="981"/>
      <c r="P25" s="981"/>
      <c r="Q25" s="981"/>
      <c r="R25" s="981"/>
      <c r="S25" s="981"/>
      <c r="T25" s="31"/>
      <c r="W25" s="154"/>
      <c r="AD25" s="45"/>
    </row>
    <row r="26" spans="2:19" ht="15">
      <c r="B26" s="52" t="s">
        <v>38</v>
      </c>
      <c r="C26" s="829" t="s">
        <v>170</v>
      </c>
      <c r="D26" s="830"/>
      <c r="E26" s="830"/>
      <c r="F26" s="830"/>
      <c r="G26" s="830"/>
      <c r="H26" s="830"/>
      <c r="I26" s="831"/>
      <c r="K26" s="48"/>
      <c r="L26" s="53"/>
      <c r="M26" s="53"/>
      <c r="N26" s="53"/>
      <c r="O26" s="54"/>
      <c r="P26" s="54"/>
      <c r="Q26" s="54"/>
      <c r="R26" s="54"/>
      <c r="S26" s="54"/>
    </row>
    <row r="27" spans="2:19" ht="15">
      <c r="B27" s="52" t="s">
        <v>39</v>
      </c>
      <c r="C27" s="829">
        <v>2021</v>
      </c>
      <c r="D27" s="830"/>
      <c r="E27" s="830"/>
      <c r="F27" s="830"/>
      <c r="G27" s="830"/>
      <c r="H27" s="830"/>
      <c r="I27" s="831"/>
      <c r="K27" s="48"/>
      <c r="L27" s="53"/>
      <c r="M27" s="53"/>
      <c r="N27" s="53"/>
      <c r="O27" s="54"/>
      <c r="P27" s="54"/>
      <c r="Q27" s="54"/>
      <c r="R27" s="54"/>
      <c r="S27" s="54"/>
    </row>
    <row r="28" spans="2:19" ht="15">
      <c r="B28" s="52" t="s">
        <v>40</v>
      </c>
      <c r="C28" s="829" t="s">
        <v>175</v>
      </c>
      <c r="D28" s="830"/>
      <c r="E28" s="830"/>
      <c r="F28" s="830"/>
      <c r="G28" s="830"/>
      <c r="H28" s="830"/>
      <c r="I28" s="831"/>
      <c r="K28" s="48"/>
      <c r="L28" s="53"/>
      <c r="M28" s="53"/>
      <c r="N28" s="53"/>
      <c r="O28" s="54"/>
      <c r="P28" s="54"/>
      <c r="Q28" s="54"/>
      <c r="R28" s="54"/>
      <c r="S28" s="54"/>
    </row>
    <row r="29" spans="2:19" ht="15">
      <c r="B29" s="52" t="s">
        <v>41</v>
      </c>
      <c r="C29" s="829" t="s">
        <v>184</v>
      </c>
      <c r="D29" s="830"/>
      <c r="E29" s="830"/>
      <c r="F29" s="830"/>
      <c r="G29" s="830"/>
      <c r="H29" s="830"/>
      <c r="I29" s="831"/>
      <c r="K29" s="48"/>
      <c r="L29" s="53"/>
      <c r="M29" s="53"/>
      <c r="N29" s="53"/>
      <c r="O29" s="54"/>
      <c r="P29" s="54"/>
      <c r="Q29" s="54"/>
      <c r="R29" s="54"/>
      <c r="S29" s="54"/>
    </row>
    <row r="30" spans="2:19" ht="15">
      <c r="B30" s="52" t="s">
        <v>42</v>
      </c>
      <c r="C30" s="829" t="s">
        <v>195</v>
      </c>
      <c r="D30" s="830"/>
      <c r="E30" s="830"/>
      <c r="F30" s="830"/>
      <c r="G30" s="830"/>
      <c r="H30" s="830"/>
      <c r="I30" s="831"/>
      <c r="K30" s="48"/>
      <c r="L30" s="53"/>
      <c r="M30" s="53"/>
      <c r="N30" s="53"/>
      <c r="O30" s="54"/>
      <c r="P30" s="54"/>
      <c r="Q30" s="54"/>
      <c r="R30" s="54"/>
      <c r="S30" s="54"/>
    </row>
    <row r="31" spans="4:13" ht="14.25">
      <c r="D31" s="47"/>
      <c r="E31" s="47"/>
      <c r="M31" s="46"/>
    </row>
    <row r="32" spans="2:5" ht="15" thickBot="1">
      <c r="B32" s="51"/>
      <c r="D32" s="47"/>
      <c r="E32" s="47"/>
    </row>
    <row r="33" spans="1:30" ht="42.75" customHeight="1" thickBot="1">
      <c r="A33" s="891" t="s">
        <v>1</v>
      </c>
      <c r="B33" s="892"/>
      <c r="C33" s="892"/>
      <c r="D33" s="892"/>
      <c r="E33" s="892"/>
      <c r="F33" s="892"/>
      <c r="G33" s="893"/>
      <c r="H33" s="948" t="s">
        <v>32</v>
      </c>
      <c r="I33" s="177" t="s">
        <v>2</v>
      </c>
      <c r="J33" s="940" t="s">
        <v>106</v>
      </c>
      <c r="K33" s="941"/>
      <c r="L33" s="942"/>
      <c r="M33" s="918" t="s">
        <v>35</v>
      </c>
      <c r="N33" s="919"/>
      <c r="O33" s="919"/>
      <c r="P33" s="919"/>
      <c r="Q33" s="978" t="s">
        <v>72</v>
      </c>
      <c r="R33" s="979"/>
      <c r="S33" s="979"/>
      <c r="T33" s="979"/>
      <c r="U33" s="980"/>
      <c r="V33" s="891" t="s">
        <v>80</v>
      </c>
      <c r="W33" s="893"/>
      <c r="AD33" s="49"/>
    </row>
    <row r="34" spans="1:23" s="49" customFormat="1" ht="61.5">
      <c r="A34" s="779" t="s">
        <v>27</v>
      </c>
      <c r="B34" s="766" t="s">
        <v>28</v>
      </c>
      <c r="C34" s="178" t="s">
        <v>16</v>
      </c>
      <c r="D34" s="178" t="s">
        <v>13</v>
      </c>
      <c r="E34" s="178" t="s">
        <v>56</v>
      </c>
      <c r="F34" s="178" t="s">
        <v>19</v>
      </c>
      <c r="G34" s="180" t="s">
        <v>14</v>
      </c>
      <c r="H34" s="949"/>
      <c r="I34" s="929" t="s">
        <v>103</v>
      </c>
      <c r="J34" s="16" t="s">
        <v>102</v>
      </c>
      <c r="K34" s="17" t="s">
        <v>21</v>
      </c>
      <c r="L34" s="18" t="s">
        <v>105</v>
      </c>
      <c r="M34" s="71" t="s">
        <v>22</v>
      </c>
      <c r="N34" s="41" t="s">
        <v>23</v>
      </c>
      <c r="O34" s="41" t="s">
        <v>120</v>
      </c>
      <c r="P34" s="233" t="s">
        <v>121</v>
      </c>
      <c r="Q34" s="72" t="s">
        <v>123</v>
      </c>
      <c r="R34" s="15" t="s">
        <v>116</v>
      </c>
      <c r="S34" s="976" t="s">
        <v>61</v>
      </c>
      <c r="T34" s="15" t="s">
        <v>122</v>
      </c>
      <c r="U34" s="21" t="s">
        <v>110</v>
      </c>
      <c r="V34" s="790" t="s">
        <v>24</v>
      </c>
      <c r="W34" s="784" t="s">
        <v>65</v>
      </c>
    </row>
    <row r="35" spans="1:23" s="49" customFormat="1" ht="16.5" customHeight="1" thickBot="1">
      <c r="A35" s="794"/>
      <c r="B35" s="907"/>
      <c r="C35" s="184"/>
      <c r="D35" s="216"/>
      <c r="E35" s="216"/>
      <c r="F35" s="184"/>
      <c r="G35" s="217"/>
      <c r="H35" s="950"/>
      <c r="I35" s="930"/>
      <c r="J35" s="232" t="s">
        <v>104</v>
      </c>
      <c r="K35" s="184" t="s">
        <v>71</v>
      </c>
      <c r="L35" s="217" t="s">
        <v>67</v>
      </c>
      <c r="M35" s="10" t="s">
        <v>104</v>
      </c>
      <c r="N35" s="8" t="s">
        <v>119</v>
      </c>
      <c r="O35" s="8" t="s">
        <v>104</v>
      </c>
      <c r="P35" s="234" t="s">
        <v>104</v>
      </c>
      <c r="Q35" s="228" t="s">
        <v>104</v>
      </c>
      <c r="R35" s="216" t="s">
        <v>104</v>
      </c>
      <c r="S35" s="977"/>
      <c r="T35" s="203" t="s">
        <v>68</v>
      </c>
      <c r="U35" s="236" t="s">
        <v>107</v>
      </c>
      <c r="V35" s="791"/>
      <c r="W35" s="785"/>
    </row>
    <row r="36" spans="1:23" s="49" customFormat="1" ht="15">
      <c r="A36" s="887">
        <v>1</v>
      </c>
      <c r="B36" s="888"/>
      <c r="C36" s="890"/>
      <c r="D36" s="910">
        <v>43</v>
      </c>
      <c r="E36" s="926" t="s">
        <v>57</v>
      </c>
      <c r="F36" s="926">
        <v>1</v>
      </c>
      <c r="G36" s="909" t="s">
        <v>169</v>
      </c>
      <c r="H36" s="231" t="s">
        <v>30</v>
      </c>
      <c r="I36" s="227"/>
      <c r="J36" s="218"/>
      <c r="K36" s="219"/>
      <c r="L36" s="220"/>
      <c r="M36" s="218"/>
      <c r="N36" s="219"/>
      <c r="O36" s="229"/>
      <c r="P36" s="235"/>
      <c r="Q36" s="218"/>
      <c r="R36" s="229"/>
      <c r="S36" s="219"/>
      <c r="T36" s="219"/>
      <c r="U36" s="220"/>
      <c r="V36" s="218"/>
      <c r="W36" s="220"/>
    </row>
    <row r="37" spans="1:23" s="49" customFormat="1" ht="14.25">
      <c r="A37" s="883"/>
      <c r="B37" s="889"/>
      <c r="C37" s="886"/>
      <c r="D37" s="890"/>
      <c r="E37" s="886"/>
      <c r="F37" s="886"/>
      <c r="G37" s="908"/>
      <c r="H37" s="144" t="s">
        <v>31</v>
      </c>
      <c r="I37" s="144"/>
      <c r="J37" s="141"/>
      <c r="K37" s="142"/>
      <c r="L37" s="143"/>
      <c r="M37" s="141"/>
      <c r="N37" s="142"/>
      <c r="O37" s="142"/>
      <c r="P37" s="145"/>
      <c r="Q37" s="141"/>
      <c r="R37" s="142"/>
      <c r="S37" s="142"/>
      <c r="T37" s="142"/>
      <c r="U37" s="143"/>
      <c r="V37" s="141"/>
      <c r="W37" s="143"/>
    </row>
    <row r="38" spans="1:23" s="49" customFormat="1" ht="15">
      <c r="A38" s="883">
        <v>2</v>
      </c>
      <c r="B38" s="888"/>
      <c r="C38" s="742"/>
      <c r="D38" s="884">
        <v>43</v>
      </c>
      <c r="E38" s="886" t="s">
        <v>57</v>
      </c>
      <c r="F38" s="886">
        <v>2</v>
      </c>
      <c r="G38" s="908" t="s">
        <v>169</v>
      </c>
      <c r="H38" s="74" t="s">
        <v>30</v>
      </c>
      <c r="I38" s="146"/>
      <c r="J38" s="138"/>
      <c r="K38" s="139"/>
      <c r="L38" s="140"/>
      <c r="M38" s="138"/>
      <c r="N38" s="139"/>
      <c r="O38" s="139"/>
      <c r="P38" s="147"/>
      <c r="Q38" s="138"/>
      <c r="R38" s="139"/>
      <c r="S38" s="139"/>
      <c r="T38" s="139"/>
      <c r="U38" s="140"/>
      <c r="V38" s="138"/>
      <c r="W38" s="140"/>
    </row>
    <row r="39" spans="1:23" s="49" customFormat="1" ht="14.25">
      <c r="A39" s="883"/>
      <c r="B39" s="889"/>
      <c r="C39" s="755"/>
      <c r="D39" s="885"/>
      <c r="E39" s="886"/>
      <c r="F39" s="886"/>
      <c r="G39" s="908"/>
      <c r="H39" s="144" t="s">
        <v>31</v>
      </c>
      <c r="I39" s="144"/>
      <c r="J39" s="141"/>
      <c r="K39" s="142"/>
      <c r="L39" s="143"/>
      <c r="M39" s="141"/>
      <c r="N39" s="142"/>
      <c r="O39" s="142"/>
      <c r="P39" s="145"/>
      <c r="Q39" s="141"/>
      <c r="R39" s="142"/>
      <c r="S39" s="142"/>
      <c r="T39" s="142"/>
      <c r="U39" s="143"/>
      <c r="V39" s="141"/>
      <c r="W39" s="143"/>
    </row>
    <row r="40" spans="1:23" s="49" customFormat="1" ht="15">
      <c r="A40" s="883">
        <v>3</v>
      </c>
      <c r="B40" s="888"/>
      <c r="C40" s="890"/>
      <c r="D40" s="884"/>
      <c r="E40" s="886"/>
      <c r="F40" s="886"/>
      <c r="G40" s="908"/>
      <c r="H40" s="74" t="s">
        <v>30</v>
      </c>
      <c r="I40" s="146"/>
      <c r="J40" s="138"/>
      <c r="K40" s="139"/>
      <c r="L40" s="140"/>
      <c r="M40" s="138"/>
      <c r="N40" s="139"/>
      <c r="O40" s="139"/>
      <c r="P40" s="147"/>
      <c r="Q40" s="138"/>
      <c r="R40" s="139"/>
      <c r="S40" s="139"/>
      <c r="T40" s="139"/>
      <c r="U40" s="140"/>
      <c r="V40" s="138"/>
      <c r="W40" s="140"/>
    </row>
    <row r="41" spans="1:23" s="49" customFormat="1" ht="14.25">
      <c r="A41" s="883"/>
      <c r="B41" s="889"/>
      <c r="C41" s="886"/>
      <c r="D41" s="885"/>
      <c r="E41" s="886"/>
      <c r="F41" s="886"/>
      <c r="G41" s="908"/>
      <c r="H41" s="144" t="s">
        <v>31</v>
      </c>
      <c r="I41" s="144"/>
      <c r="J41" s="141"/>
      <c r="K41" s="142"/>
      <c r="L41" s="143"/>
      <c r="M41" s="141"/>
      <c r="N41" s="142"/>
      <c r="O41" s="142"/>
      <c r="P41" s="145"/>
      <c r="Q41" s="141"/>
      <c r="R41" s="142"/>
      <c r="S41" s="142"/>
      <c r="T41" s="142"/>
      <c r="U41" s="143"/>
      <c r="V41" s="141"/>
      <c r="W41" s="143"/>
    </row>
    <row r="42" spans="1:23" s="49" customFormat="1" ht="15">
      <c r="A42" s="883">
        <v>4</v>
      </c>
      <c r="B42" s="888"/>
      <c r="C42" s="890"/>
      <c r="D42" s="884"/>
      <c r="E42" s="886"/>
      <c r="F42" s="886"/>
      <c r="G42" s="908"/>
      <c r="H42" s="74" t="s">
        <v>30</v>
      </c>
      <c r="I42" s="146"/>
      <c r="J42" s="138"/>
      <c r="K42" s="139"/>
      <c r="L42" s="140"/>
      <c r="M42" s="138"/>
      <c r="N42" s="139"/>
      <c r="O42" s="139"/>
      <c r="P42" s="147"/>
      <c r="Q42" s="138"/>
      <c r="R42" s="139"/>
      <c r="S42" s="139"/>
      <c r="T42" s="139"/>
      <c r="U42" s="140"/>
      <c r="V42" s="138"/>
      <c r="W42" s="140"/>
    </row>
    <row r="43" spans="1:23" s="49" customFormat="1" ht="14.25">
      <c r="A43" s="883"/>
      <c r="B43" s="889"/>
      <c r="C43" s="886"/>
      <c r="D43" s="885"/>
      <c r="E43" s="886"/>
      <c r="F43" s="886"/>
      <c r="G43" s="908"/>
      <c r="H43" s="144" t="s">
        <v>31</v>
      </c>
      <c r="I43" s="144"/>
      <c r="J43" s="141"/>
      <c r="K43" s="142"/>
      <c r="L43" s="143"/>
      <c r="M43" s="141"/>
      <c r="N43" s="142"/>
      <c r="O43" s="142"/>
      <c r="P43" s="145"/>
      <c r="Q43" s="141"/>
      <c r="R43" s="142"/>
      <c r="S43" s="142"/>
      <c r="T43" s="142"/>
      <c r="U43" s="143"/>
      <c r="V43" s="141"/>
      <c r="W43" s="143"/>
    </row>
    <row r="44" spans="1:23" s="49" customFormat="1" ht="15">
      <c r="A44" s="883"/>
      <c r="B44" s="923" t="s">
        <v>43</v>
      </c>
      <c r="C44" s="890"/>
      <c r="D44" s="890"/>
      <c r="E44" s="886"/>
      <c r="F44" s="886"/>
      <c r="G44" s="908"/>
      <c r="H44" s="74" t="s">
        <v>30</v>
      </c>
      <c r="I44" s="146"/>
      <c r="J44" s="138"/>
      <c r="K44" s="139"/>
      <c r="L44" s="140"/>
      <c r="M44" s="138"/>
      <c r="N44" s="139"/>
      <c r="O44" s="139"/>
      <c r="P44" s="147"/>
      <c r="Q44" s="138"/>
      <c r="R44" s="139"/>
      <c r="S44" s="139"/>
      <c r="T44" s="139"/>
      <c r="U44" s="140"/>
      <c r="V44" s="138"/>
      <c r="W44" s="140"/>
    </row>
    <row r="45" spans="1:23" s="49" customFormat="1" ht="15" thickBot="1">
      <c r="A45" s="922"/>
      <c r="B45" s="888"/>
      <c r="C45" s="924"/>
      <c r="D45" s="884"/>
      <c r="E45" s="924"/>
      <c r="F45" s="924"/>
      <c r="G45" s="925"/>
      <c r="H45" s="144" t="s">
        <v>31</v>
      </c>
      <c r="I45" s="148"/>
      <c r="J45" s="221"/>
      <c r="K45" s="222"/>
      <c r="L45" s="223"/>
      <c r="M45" s="221"/>
      <c r="N45" s="222"/>
      <c r="O45" s="222"/>
      <c r="P45" s="225"/>
      <c r="Q45" s="221"/>
      <c r="R45" s="222"/>
      <c r="S45" s="222"/>
      <c r="T45" s="222"/>
      <c r="U45" s="223"/>
      <c r="V45" s="221"/>
      <c r="W45" s="223"/>
    </row>
    <row r="46" spans="1:30" s="49" customFormat="1" ht="27.75" customHeight="1" thickBot="1">
      <c r="A46" s="291"/>
      <c r="B46" s="295" t="s">
        <v>3</v>
      </c>
      <c r="C46" s="292"/>
      <c r="D46" s="214"/>
      <c r="E46" s="214"/>
      <c r="F46" s="214"/>
      <c r="G46" s="215"/>
      <c r="H46" s="150"/>
      <c r="I46" s="149"/>
      <c r="J46" s="224"/>
      <c r="K46" s="214"/>
      <c r="L46" s="215"/>
      <c r="M46" s="224"/>
      <c r="N46" s="214"/>
      <c r="O46" s="214"/>
      <c r="P46" s="230"/>
      <c r="Q46" s="224"/>
      <c r="R46" s="214"/>
      <c r="S46" s="214"/>
      <c r="T46" s="214"/>
      <c r="U46" s="215"/>
      <c r="V46" s="224"/>
      <c r="W46" s="215"/>
      <c r="AD46" s="55"/>
    </row>
    <row r="47" spans="22:30" s="55" customFormat="1" ht="14.25">
      <c r="V47" s="65"/>
      <c r="W47" s="65"/>
      <c r="AD47"/>
    </row>
    <row r="48" ht="22.5" customHeight="1" thickBot="1"/>
    <row r="49" spans="2:23" ht="24.75" customHeight="1" thickBot="1">
      <c r="B49" s="870" t="s">
        <v>152</v>
      </c>
      <c r="C49" s="871"/>
      <c r="D49" s="871"/>
      <c r="E49" s="871"/>
      <c r="F49" s="872"/>
      <c r="V49" s="40">
        <f>+V47/20</f>
        <v>0</v>
      </c>
      <c r="W49" s="29" t="s">
        <v>76</v>
      </c>
    </row>
    <row r="50" spans="2:6" ht="15" customHeight="1" thickBot="1">
      <c r="B50" s="25"/>
      <c r="C50" s="26"/>
      <c r="D50" s="26"/>
      <c r="E50" s="26"/>
      <c r="F50" s="26"/>
    </row>
    <row r="51" spans="2:20" ht="21.75" customHeight="1" thickBot="1">
      <c r="B51" s="951" t="s">
        <v>44</v>
      </c>
      <c r="C51" s="951"/>
      <c r="D51" s="952" t="s">
        <v>51</v>
      </c>
      <c r="E51" s="953"/>
      <c r="F51" s="953"/>
      <c r="G51" s="953"/>
      <c r="H51" s="954"/>
      <c r="J51" s="967" t="s">
        <v>54</v>
      </c>
      <c r="K51" s="968"/>
      <c r="L51" s="969" t="s">
        <v>55</v>
      </c>
      <c r="M51" s="970"/>
      <c r="N51" s="971"/>
      <c r="P51" s="856" t="s">
        <v>56</v>
      </c>
      <c r="Q51" s="857"/>
      <c r="R51" s="857"/>
      <c r="S51" s="857"/>
      <c r="T51" s="858"/>
    </row>
    <row r="52" spans="2:20" ht="16.5" customHeight="1" thickBot="1">
      <c r="B52" s="951" t="s">
        <v>45</v>
      </c>
      <c r="C52" s="951"/>
      <c r="D52" s="209">
        <v>1</v>
      </c>
      <c r="E52" s="209" t="s">
        <v>147</v>
      </c>
      <c r="F52" s="832" t="s">
        <v>145</v>
      </c>
      <c r="G52" s="833"/>
      <c r="H52" s="834"/>
      <c r="J52" s="972">
        <v>1</v>
      </c>
      <c r="K52" s="973"/>
      <c r="L52" s="957" t="s">
        <v>139</v>
      </c>
      <c r="M52" s="958"/>
      <c r="N52" s="959"/>
      <c r="P52" s="238">
        <v>1</v>
      </c>
      <c r="Q52" s="238" t="s">
        <v>57</v>
      </c>
      <c r="R52" s="861" t="s">
        <v>151</v>
      </c>
      <c r="S52" s="861"/>
      <c r="T52" s="862"/>
    </row>
    <row r="53" spans="2:20" ht="21.75" customHeight="1" thickBot="1">
      <c r="B53" s="951" t="s">
        <v>46</v>
      </c>
      <c r="C53" s="951"/>
      <c r="D53" s="209">
        <v>2</v>
      </c>
      <c r="E53" s="209" t="s">
        <v>52</v>
      </c>
      <c r="F53" s="832" t="s">
        <v>53</v>
      </c>
      <c r="G53" s="833"/>
      <c r="H53" s="834"/>
      <c r="J53" s="955">
        <v>2</v>
      </c>
      <c r="K53" s="956"/>
      <c r="L53" s="957" t="s">
        <v>140</v>
      </c>
      <c r="M53" s="958"/>
      <c r="N53" s="959"/>
      <c r="P53" s="237">
        <v>2</v>
      </c>
      <c r="Q53" s="237" t="s">
        <v>58</v>
      </c>
      <c r="R53" s="861" t="s">
        <v>59</v>
      </c>
      <c r="S53" s="861"/>
      <c r="T53" s="862"/>
    </row>
    <row r="54" spans="2:20" ht="35.25" customHeight="1" thickBot="1">
      <c r="B54" s="951" t="s">
        <v>47</v>
      </c>
      <c r="C54" s="951"/>
      <c r="D54" s="209">
        <v>3</v>
      </c>
      <c r="E54" s="209" t="s">
        <v>146</v>
      </c>
      <c r="F54" s="832" t="s">
        <v>148</v>
      </c>
      <c r="G54" s="833"/>
      <c r="H54" s="834"/>
      <c r="J54" s="960">
        <v>3</v>
      </c>
      <c r="K54" s="961"/>
      <c r="L54" s="962" t="s">
        <v>141</v>
      </c>
      <c r="M54" s="963"/>
      <c r="N54" s="964"/>
      <c r="P54" s="239">
        <v>3</v>
      </c>
      <c r="Q54" s="239" t="s">
        <v>60</v>
      </c>
      <c r="R54" s="873" t="s">
        <v>150</v>
      </c>
      <c r="S54" s="873"/>
      <c r="T54" s="874"/>
    </row>
    <row r="55" spans="2:14" ht="25.5" customHeight="1" thickBot="1">
      <c r="B55" s="951" t="s">
        <v>48</v>
      </c>
      <c r="C55" s="951"/>
      <c r="J55" s="835">
        <v>4</v>
      </c>
      <c r="K55" s="965"/>
      <c r="L55" s="966" t="s">
        <v>142</v>
      </c>
      <c r="M55" s="849"/>
      <c r="N55" s="850"/>
    </row>
    <row r="56" spans="2:14" ht="17.25" customHeight="1" thickBot="1">
      <c r="B56" s="951" t="s">
        <v>153</v>
      </c>
      <c r="C56" s="951"/>
      <c r="D56" s="952" t="s">
        <v>51</v>
      </c>
      <c r="E56" s="953"/>
      <c r="F56" s="953"/>
      <c r="G56" s="953"/>
      <c r="H56" s="954"/>
      <c r="J56" s="835">
        <v>5</v>
      </c>
      <c r="K56" s="965"/>
      <c r="L56" s="966" t="s">
        <v>143</v>
      </c>
      <c r="M56" s="849"/>
      <c r="N56" s="850"/>
    </row>
    <row r="57" spans="2:14" ht="27" customHeight="1" thickBot="1">
      <c r="B57" s="252" t="s">
        <v>50</v>
      </c>
      <c r="C57" s="252"/>
      <c r="D57" s="209">
        <v>1</v>
      </c>
      <c r="E57" s="209" t="s">
        <v>159</v>
      </c>
      <c r="F57" s="832" t="s">
        <v>160</v>
      </c>
      <c r="G57" s="833"/>
      <c r="H57" s="834"/>
      <c r="J57" s="835">
        <v>6</v>
      </c>
      <c r="K57" s="965"/>
      <c r="L57" s="966" t="s">
        <v>144</v>
      </c>
      <c r="M57" s="849"/>
      <c r="N57" s="850"/>
    </row>
    <row r="58" spans="2:8" ht="31.5" customHeight="1" thickBot="1">
      <c r="B58" s="951" t="s">
        <v>154</v>
      </c>
      <c r="C58" s="951"/>
      <c r="D58" s="209">
        <v>2</v>
      </c>
      <c r="E58" s="209" t="s">
        <v>161</v>
      </c>
      <c r="F58" s="832" t="s">
        <v>162</v>
      </c>
      <c r="G58" s="833"/>
      <c r="H58" s="834"/>
    </row>
    <row r="59" spans="4:8" ht="24.75" customHeight="1" thickBot="1">
      <c r="D59" s="209">
        <v>3</v>
      </c>
      <c r="E59" s="209" t="s">
        <v>163</v>
      </c>
      <c r="F59" s="832" t="s">
        <v>164</v>
      </c>
      <c r="G59" s="833"/>
      <c r="H59" s="834"/>
    </row>
  </sheetData>
  <sheetProtection/>
  <mergeCells count="119">
    <mergeCell ref="F59:H59"/>
    <mergeCell ref="J57:K57"/>
    <mergeCell ref="L57:N57"/>
    <mergeCell ref="B58:C58"/>
    <mergeCell ref="J25:S25"/>
    <mergeCell ref="D56:H56"/>
    <mergeCell ref="F57:H57"/>
    <mergeCell ref="F58:H58"/>
    <mergeCell ref="B49:F49"/>
    <mergeCell ref="R52:T52"/>
    <mergeCell ref="N12:T12"/>
    <mergeCell ref="U12:AA12"/>
    <mergeCell ref="V33:W33"/>
    <mergeCell ref="S34:S35"/>
    <mergeCell ref="W34:W35"/>
    <mergeCell ref="V34:V35"/>
    <mergeCell ref="Q33:U33"/>
    <mergeCell ref="J55:K55"/>
    <mergeCell ref="L55:N55"/>
    <mergeCell ref="J51:K51"/>
    <mergeCell ref="L51:N51"/>
    <mergeCell ref="P51:T51"/>
    <mergeCell ref="R53:T53"/>
    <mergeCell ref="R54:T54"/>
    <mergeCell ref="J52:K52"/>
    <mergeCell ref="L52:N52"/>
    <mergeCell ref="B56:C56"/>
    <mergeCell ref="J53:K53"/>
    <mergeCell ref="L53:N53"/>
    <mergeCell ref="B54:C54"/>
    <mergeCell ref="F54:H54"/>
    <mergeCell ref="J54:K54"/>
    <mergeCell ref="L54:N54"/>
    <mergeCell ref="J56:K56"/>
    <mergeCell ref="L56:N56"/>
    <mergeCell ref="B55:C55"/>
    <mergeCell ref="B53:C53"/>
    <mergeCell ref="B51:C51"/>
    <mergeCell ref="D51:H51"/>
    <mergeCell ref="F53:H53"/>
    <mergeCell ref="B52:C52"/>
    <mergeCell ref="F52:H52"/>
    <mergeCell ref="AB13:AB14"/>
    <mergeCell ref="J33:L33"/>
    <mergeCell ref="I13:I14"/>
    <mergeCell ref="C6:I6"/>
    <mergeCell ref="C7:I7"/>
    <mergeCell ref="F15:F16"/>
    <mergeCell ref="H12:H14"/>
    <mergeCell ref="AB12:AC12"/>
    <mergeCell ref="H33:H35"/>
    <mergeCell ref="M33:P33"/>
    <mergeCell ref="AC13:AC14"/>
    <mergeCell ref="I34:I35"/>
    <mergeCell ref="G13:G14"/>
    <mergeCell ref="G15:G16"/>
    <mergeCell ref="C28:I28"/>
    <mergeCell ref="C26:I26"/>
    <mergeCell ref="C27:I27"/>
    <mergeCell ref="C29:I29"/>
    <mergeCell ref="C15:C16"/>
    <mergeCell ref="W13:W14"/>
    <mergeCell ref="G44:G45"/>
    <mergeCell ref="F42:F43"/>
    <mergeCell ref="D15:D16"/>
    <mergeCell ref="E42:E43"/>
    <mergeCell ref="E44:E45"/>
    <mergeCell ref="G42:G43"/>
    <mergeCell ref="F44:F45"/>
    <mergeCell ref="F36:F37"/>
    <mergeCell ref="F38:F39"/>
    <mergeCell ref="E36:E37"/>
    <mergeCell ref="A44:A45"/>
    <mergeCell ref="B44:B45"/>
    <mergeCell ref="C44:C45"/>
    <mergeCell ref="D44:D45"/>
    <mergeCell ref="A42:A43"/>
    <mergeCell ref="B42:B43"/>
    <mergeCell ref="C42:C43"/>
    <mergeCell ref="D42:D43"/>
    <mergeCell ref="B3:G3"/>
    <mergeCell ref="C9:I9"/>
    <mergeCell ref="C10:I10"/>
    <mergeCell ref="C8:I8"/>
    <mergeCell ref="C13:C14"/>
    <mergeCell ref="D13:D14"/>
    <mergeCell ref="A12:G12"/>
    <mergeCell ref="F13:F14"/>
    <mergeCell ref="C4:H4"/>
    <mergeCell ref="I12:M12"/>
    <mergeCell ref="B34:B35"/>
    <mergeCell ref="G38:G39"/>
    <mergeCell ref="F40:F41"/>
    <mergeCell ref="G40:G41"/>
    <mergeCell ref="D40:D41"/>
    <mergeCell ref="G36:G37"/>
    <mergeCell ref="C36:C37"/>
    <mergeCell ref="D36:D37"/>
    <mergeCell ref="E40:E41"/>
    <mergeCell ref="A34:A35"/>
    <mergeCell ref="A33:G33"/>
    <mergeCell ref="B24:G24"/>
    <mergeCell ref="E13:E14"/>
    <mergeCell ref="A13:A14"/>
    <mergeCell ref="A15:A16"/>
    <mergeCell ref="E15:E16"/>
    <mergeCell ref="C30:I30"/>
    <mergeCell ref="B13:B14"/>
    <mergeCell ref="B15:B16"/>
    <mergeCell ref="A40:A41"/>
    <mergeCell ref="D38:D39"/>
    <mergeCell ref="E38:E39"/>
    <mergeCell ref="A36:A37"/>
    <mergeCell ref="B38:B39"/>
    <mergeCell ref="C38:C39"/>
    <mergeCell ref="B36:B37"/>
    <mergeCell ref="A38:A39"/>
    <mergeCell ref="B40:B41"/>
    <mergeCell ref="C40:C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78"/>
  <sheetViews>
    <sheetView zoomScale="78" zoomScaleNormal="78" zoomScalePageLayoutView="0" workbookViewId="0" topLeftCell="A10">
      <selection activeCell="B25" sqref="B25:C25"/>
    </sheetView>
  </sheetViews>
  <sheetFormatPr defaultColWidth="11.421875" defaultRowHeight="15"/>
  <cols>
    <col min="1" max="1" width="7.57421875" style="0" customWidth="1"/>
    <col min="2" max="2" width="55.421875" style="0" customWidth="1"/>
    <col min="3" max="3" width="18.00390625" style="0" customWidth="1"/>
    <col min="18" max="18" width="20.00390625" style="0" customWidth="1"/>
  </cols>
  <sheetData>
    <row r="2" spans="2:16" ht="23.25">
      <c r="B2" s="1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</row>
    <row r="3" spans="2:16" ht="23.25">
      <c r="B3" s="13"/>
      <c r="C3" s="5"/>
      <c r="D3" s="5"/>
      <c r="E3" s="5"/>
      <c r="F3" s="5"/>
      <c r="G3" s="5"/>
      <c r="J3" s="5"/>
      <c r="K3" s="20"/>
      <c r="L3" s="5"/>
      <c r="M3" s="5"/>
      <c r="N3" s="5"/>
      <c r="O3" s="5"/>
      <c r="P3" s="5"/>
    </row>
    <row r="4" spans="2:16" ht="18" customHeight="1">
      <c r="B4" s="243" t="s">
        <v>38</v>
      </c>
      <c r="C4" s="829" t="s">
        <v>170</v>
      </c>
      <c r="D4" s="830"/>
      <c r="E4" s="830"/>
      <c r="F4" s="830"/>
      <c r="G4" s="830"/>
      <c r="H4" s="830"/>
      <c r="I4" s="831"/>
      <c r="J4" s="6"/>
      <c r="N4" s="6"/>
      <c r="O4" s="6"/>
      <c r="P4" s="6"/>
    </row>
    <row r="5" spans="2:16" ht="18" customHeight="1">
      <c r="B5" s="243" t="s">
        <v>39</v>
      </c>
      <c r="C5" s="829">
        <v>2021</v>
      </c>
      <c r="D5" s="830"/>
      <c r="E5" s="830"/>
      <c r="F5" s="830"/>
      <c r="G5" s="830"/>
      <c r="H5" s="830"/>
      <c r="I5" s="831"/>
      <c r="J5" s="6"/>
      <c r="N5" s="6"/>
      <c r="O5" s="6"/>
      <c r="P5" s="6"/>
    </row>
    <row r="6" spans="2:16" ht="18" customHeight="1">
      <c r="B6" s="243" t="s">
        <v>40</v>
      </c>
      <c r="C6" s="829" t="s">
        <v>175</v>
      </c>
      <c r="D6" s="830"/>
      <c r="E6" s="830"/>
      <c r="F6" s="830"/>
      <c r="G6" s="830"/>
      <c r="H6" s="830"/>
      <c r="I6" s="831"/>
      <c r="J6" s="6"/>
      <c r="N6" s="6"/>
      <c r="O6" s="6"/>
      <c r="P6" s="6"/>
    </row>
    <row r="7" spans="2:16" ht="16.5" customHeight="1">
      <c r="B7" s="243" t="s">
        <v>41</v>
      </c>
      <c r="C7" s="829" t="s">
        <v>184</v>
      </c>
      <c r="D7" s="830"/>
      <c r="E7" s="830"/>
      <c r="F7" s="830"/>
      <c r="G7" s="830"/>
      <c r="H7" s="830"/>
      <c r="I7" s="831"/>
      <c r="J7" s="6"/>
      <c r="N7" s="6"/>
      <c r="O7" s="6"/>
      <c r="P7" s="6"/>
    </row>
    <row r="8" spans="2:16" ht="15" customHeight="1">
      <c r="B8" s="243" t="s">
        <v>42</v>
      </c>
      <c r="C8" s="829" t="s">
        <v>195</v>
      </c>
      <c r="D8" s="830"/>
      <c r="E8" s="830"/>
      <c r="F8" s="830"/>
      <c r="G8" s="830"/>
      <c r="H8" s="830"/>
      <c r="I8" s="831"/>
      <c r="J8" s="6"/>
      <c r="N8" s="6"/>
      <c r="O8" s="6"/>
      <c r="P8" s="6"/>
    </row>
    <row r="9" spans="2:16" ht="15">
      <c r="B9" s="36"/>
      <c r="C9" s="36"/>
      <c r="D9" s="36"/>
      <c r="E9" s="36"/>
      <c r="F9" s="36"/>
      <c r="G9" s="36"/>
      <c r="H9" s="36"/>
      <c r="I9" s="36"/>
      <c r="J9" s="37"/>
      <c r="K9" s="35"/>
      <c r="L9" s="35"/>
      <c r="M9" s="35"/>
      <c r="N9" s="37"/>
      <c r="O9" s="37"/>
      <c r="P9" s="37"/>
    </row>
    <row r="10" spans="2:16" ht="23.25">
      <c r="B10" s="30"/>
      <c r="C10" s="30"/>
      <c r="D10" s="30"/>
      <c r="E10" s="30"/>
      <c r="F10" s="30"/>
      <c r="G10" s="30"/>
      <c r="H10" s="30"/>
      <c r="I10" s="32"/>
      <c r="J10" s="921" t="s">
        <v>155</v>
      </c>
      <c r="K10" s="921"/>
      <c r="L10" s="921"/>
      <c r="M10" s="921"/>
      <c r="N10" s="921"/>
      <c r="O10" s="921"/>
      <c r="P10" s="921"/>
    </row>
    <row r="11" ht="15" thickBot="1"/>
    <row r="12" spans="1:24" ht="18" thickBot="1">
      <c r="A12" s="795" t="s">
        <v>29</v>
      </c>
      <c r="B12" s="796"/>
      <c r="C12" s="796"/>
      <c r="D12" s="796"/>
      <c r="E12" s="796"/>
      <c r="F12" s="796"/>
      <c r="G12" s="797"/>
      <c r="H12" s="948" t="s">
        <v>32</v>
      </c>
      <c r="I12" s="814" t="s">
        <v>34</v>
      </c>
      <c r="J12" s="815"/>
      <c r="K12" s="815"/>
      <c r="L12" s="816"/>
      <c r="M12" s="818" t="s">
        <v>35</v>
      </c>
      <c r="N12" s="819"/>
      <c r="O12" s="820"/>
      <c r="P12" s="1018" t="s">
        <v>0</v>
      </c>
      <c r="Q12" s="1019"/>
      <c r="R12" s="1019"/>
      <c r="S12" s="1019"/>
      <c r="T12" s="1019"/>
      <c r="U12" s="1019"/>
      <c r="V12" s="1020"/>
      <c r="W12" s="769" t="s">
        <v>80</v>
      </c>
      <c r="X12" s="770"/>
    </row>
    <row r="13" spans="1:24" ht="90">
      <c r="A13" s="779" t="s">
        <v>27</v>
      </c>
      <c r="B13" s="766" t="s">
        <v>28</v>
      </c>
      <c r="C13" s="766" t="s">
        <v>62</v>
      </c>
      <c r="D13" s="766" t="s">
        <v>13</v>
      </c>
      <c r="E13" s="766" t="s">
        <v>56</v>
      </c>
      <c r="F13" s="766" t="s">
        <v>15</v>
      </c>
      <c r="G13" s="1014" t="s">
        <v>37</v>
      </c>
      <c r="H13" s="949"/>
      <c r="I13" s="998" t="s">
        <v>17</v>
      </c>
      <c r="J13" s="244" t="s">
        <v>36</v>
      </c>
      <c r="K13" s="244" t="s">
        <v>18</v>
      </c>
      <c r="L13" s="245" t="s">
        <v>25</v>
      </c>
      <c r="M13" s="246" t="s">
        <v>87</v>
      </c>
      <c r="N13" s="244" t="s">
        <v>86</v>
      </c>
      <c r="O13" s="247" t="s">
        <v>74</v>
      </c>
      <c r="P13" s="248" t="s">
        <v>125</v>
      </c>
      <c r="Q13" s="249" t="s">
        <v>127</v>
      </c>
      <c r="R13" s="1016" t="s">
        <v>61</v>
      </c>
      <c r="S13" s="249" t="s">
        <v>69</v>
      </c>
      <c r="T13" s="249" t="s">
        <v>10</v>
      </c>
      <c r="U13" s="249" t="s">
        <v>83</v>
      </c>
      <c r="V13" s="250" t="s">
        <v>109</v>
      </c>
      <c r="W13" s="251" t="s">
        <v>12</v>
      </c>
      <c r="X13" s="1017" t="s">
        <v>63</v>
      </c>
    </row>
    <row r="14" spans="1:24" ht="15.75" thickBot="1">
      <c r="A14" s="780"/>
      <c r="B14" s="767"/>
      <c r="C14" s="767"/>
      <c r="D14" s="767"/>
      <c r="E14" s="767"/>
      <c r="F14" s="767"/>
      <c r="G14" s="1015"/>
      <c r="H14" s="950"/>
      <c r="I14" s="999"/>
      <c r="J14" s="8" t="s">
        <v>70</v>
      </c>
      <c r="K14" s="12" t="s">
        <v>68</v>
      </c>
      <c r="L14" s="9" t="s">
        <v>66</v>
      </c>
      <c r="M14" s="39" t="s">
        <v>108</v>
      </c>
      <c r="N14" s="38" t="s">
        <v>70</v>
      </c>
      <c r="O14" s="169" t="s">
        <v>68</v>
      </c>
      <c r="P14" s="39" t="s">
        <v>104</v>
      </c>
      <c r="Q14" s="195" t="s">
        <v>70</v>
      </c>
      <c r="R14" s="1016"/>
      <c r="S14" s="38" t="s">
        <v>134</v>
      </c>
      <c r="T14" s="42" t="s">
        <v>104</v>
      </c>
      <c r="U14" s="42" t="s">
        <v>136</v>
      </c>
      <c r="V14" s="213" t="s">
        <v>107</v>
      </c>
      <c r="W14" s="62"/>
      <c r="X14" s="785"/>
    </row>
    <row r="15" spans="1:24" ht="15">
      <c r="A15" s="737">
        <v>1</v>
      </c>
      <c r="B15" s="739" t="s">
        <v>193</v>
      </c>
      <c r="C15" s="1012">
        <v>5878080000</v>
      </c>
      <c r="D15" s="742">
        <v>43</v>
      </c>
      <c r="E15" s="737" t="s">
        <v>57</v>
      </c>
      <c r="F15" s="737">
        <v>1</v>
      </c>
      <c r="G15" s="750" t="s">
        <v>167</v>
      </c>
      <c r="H15" s="74" t="s">
        <v>30</v>
      </c>
      <c r="I15" s="296">
        <v>44216</v>
      </c>
      <c r="J15" s="115">
        <f>I15+7</f>
        <v>44223</v>
      </c>
      <c r="K15" s="115">
        <f>J15+3</f>
        <v>44226</v>
      </c>
      <c r="L15" s="81">
        <f>K15+30</f>
        <v>44256</v>
      </c>
      <c r="M15" s="75">
        <f>L15+10</f>
        <v>44266</v>
      </c>
      <c r="N15" s="76">
        <f>M15+7</f>
        <v>44273</v>
      </c>
      <c r="O15" s="198">
        <f>N15+3</f>
        <v>44276</v>
      </c>
      <c r="P15" s="197">
        <f>O15+5</f>
        <v>44281</v>
      </c>
      <c r="Q15" s="105">
        <f>P15+7</f>
        <v>44288</v>
      </c>
      <c r="R15" s="379">
        <v>5878080000</v>
      </c>
      <c r="S15" s="76">
        <f>Q15+9</f>
        <v>44297</v>
      </c>
      <c r="T15" s="76">
        <f>S15+5</f>
        <v>44302</v>
      </c>
      <c r="U15" s="78">
        <f>T15+4</f>
        <v>44306</v>
      </c>
      <c r="V15" s="198">
        <f>U15+3</f>
        <v>44309</v>
      </c>
      <c r="W15" s="80">
        <f>V15+5</f>
        <v>44314</v>
      </c>
      <c r="X15" s="81">
        <f>W15+365</f>
        <v>44679</v>
      </c>
    </row>
    <row r="16" spans="1:24" ht="15">
      <c r="A16" s="738"/>
      <c r="B16" s="740"/>
      <c r="C16" s="1013"/>
      <c r="D16" s="742"/>
      <c r="E16" s="738"/>
      <c r="F16" s="738"/>
      <c r="G16" s="751"/>
      <c r="H16" s="82" t="s">
        <v>31</v>
      </c>
      <c r="I16" s="83"/>
      <c r="J16" s="84"/>
      <c r="K16" s="84"/>
      <c r="L16" s="85"/>
      <c r="M16" s="83"/>
      <c r="N16" s="84"/>
      <c r="O16" s="119"/>
      <c r="P16" s="108"/>
      <c r="Q16" s="109"/>
      <c r="R16" s="84"/>
      <c r="S16" s="84"/>
      <c r="T16" s="84"/>
      <c r="U16" s="84"/>
      <c r="V16" s="119"/>
      <c r="W16" s="83"/>
      <c r="X16" s="85"/>
    </row>
    <row r="17" spans="1:24" ht="15">
      <c r="A17" s="984">
        <v>2</v>
      </c>
      <c r="B17" s="739" t="s">
        <v>189</v>
      </c>
      <c r="C17" s="1010">
        <v>370000000</v>
      </c>
      <c r="D17" s="742">
        <v>43</v>
      </c>
      <c r="E17" s="737" t="s">
        <v>57</v>
      </c>
      <c r="F17" s="737">
        <v>2</v>
      </c>
      <c r="G17" s="750" t="s">
        <v>167</v>
      </c>
      <c r="H17" s="74" t="s">
        <v>30</v>
      </c>
      <c r="I17" s="296">
        <v>44216</v>
      </c>
      <c r="J17" s="115">
        <f>I17+7</f>
        <v>44223</v>
      </c>
      <c r="K17" s="115">
        <f>J17+3</f>
        <v>44226</v>
      </c>
      <c r="L17" s="81">
        <f>K17+30</f>
        <v>44256</v>
      </c>
      <c r="M17" s="75">
        <f>L17+10</f>
        <v>44266</v>
      </c>
      <c r="N17" s="76">
        <f>M17+7</f>
        <v>44273</v>
      </c>
      <c r="O17" s="198">
        <f>N17+3</f>
        <v>44276</v>
      </c>
      <c r="P17" s="197">
        <f>O17+5</f>
        <v>44281</v>
      </c>
      <c r="Q17" s="105">
        <f>P17+7</f>
        <v>44288</v>
      </c>
      <c r="R17" s="379">
        <v>370000000</v>
      </c>
      <c r="S17" s="76">
        <f>Q17+9</f>
        <v>44297</v>
      </c>
      <c r="T17" s="76">
        <f>S17+5</f>
        <v>44302</v>
      </c>
      <c r="U17" s="78">
        <f>T17+4</f>
        <v>44306</v>
      </c>
      <c r="V17" s="198">
        <f>U17+3</f>
        <v>44309</v>
      </c>
      <c r="W17" s="80">
        <f>V17+5</f>
        <v>44314</v>
      </c>
      <c r="X17" s="81">
        <f>W17+365</f>
        <v>44679</v>
      </c>
    </row>
    <row r="18" spans="1:24" ht="15">
      <c r="A18" s="985"/>
      <c r="B18" s="740"/>
      <c r="C18" s="1011"/>
      <c r="D18" s="742"/>
      <c r="E18" s="738"/>
      <c r="F18" s="738"/>
      <c r="G18" s="751"/>
      <c r="H18" s="82" t="s">
        <v>31</v>
      </c>
      <c r="I18" s="83"/>
      <c r="J18" s="84"/>
      <c r="K18" s="84"/>
      <c r="L18" s="85"/>
      <c r="M18" s="83"/>
      <c r="N18" s="84"/>
      <c r="O18" s="119"/>
      <c r="P18" s="108"/>
      <c r="Q18" s="109"/>
      <c r="R18" s="84"/>
      <c r="S18" s="84"/>
      <c r="T18" s="84"/>
      <c r="U18" s="84"/>
      <c r="V18" s="119"/>
      <c r="W18" s="83"/>
      <c r="X18" s="85"/>
    </row>
    <row r="19" spans="1:24" ht="15">
      <c r="A19" s="1002">
        <v>3</v>
      </c>
      <c r="B19" s="758"/>
      <c r="C19" s="742"/>
      <c r="D19" s="742"/>
      <c r="E19" s="755"/>
      <c r="F19" s="755"/>
      <c r="G19" s="757"/>
      <c r="H19" s="74" t="s">
        <v>30</v>
      </c>
      <c r="I19" s="86"/>
      <c r="J19" s="87"/>
      <c r="K19" s="87"/>
      <c r="L19" s="88"/>
      <c r="M19" s="86"/>
      <c r="N19" s="87"/>
      <c r="O19" s="122"/>
      <c r="P19" s="111"/>
      <c r="Q19" s="112"/>
      <c r="R19" s="87"/>
      <c r="S19" s="87"/>
      <c r="T19" s="87"/>
      <c r="U19" s="78"/>
      <c r="V19" s="121"/>
      <c r="W19" s="86"/>
      <c r="X19" s="88"/>
    </row>
    <row r="20" spans="1:24" ht="15.75" thickBot="1">
      <c r="A20" s="1003"/>
      <c r="B20" s="758"/>
      <c r="C20" s="755"/>
      <c r="D20" s="742"/>
      <c r="E20" s="755"/>
      <c r="F20" s="755"/>
      <c r="G20" s="757"/>
      <c r="H20" s="82" t="s">
        <v>31</v>
      </c>
      <c r="I20" s="83"/>
      <c r="J20" s="84"/>
      <c r="K20" s="84"/>
      <c r="L20" s="85"/>
      <c r="M20" s="83"/>
      <c r="N20" s="84"/>
      <c r="O20" s="119"/>
      <c r="P20" s="108"/>
      <c r="Q20" s="109"/>
      <c r="R20" s="84"/>
      <c r="S20" s="84"/>
      <c r="T20" s="84"/>
      <c r="U20" s="84"/>
      <c r="V20" s="119"/>
      <c r="W20" s="83"/>
      <c r="X20" s="85"/>
    </row>
    <row r="21" spans="1:24" ht="16.5" thickBot="1">
      <c r="A21" s="95"/>
      <c r="B21" s="68" t="s">
        <v>3</v>
      </c>
      <c r="C21" s="381">
        <f>C15+C17</f>
        <v>6248080000</v>
      </c>
      <c r="D21" s="69"/>
      <c r="E21" s="96"/>
      <c r="F21" s="96"/>
      <c r="G21" s="97"/>
      <c r="H21" s="125"/>
      <c r="I21" s="126"/>
      <c r="J21" s="100"/>
      <c r="K21" s="100"/>
      <c r="L21" s="101"/>
      <c r="M21" s="127"/>
      <c r="N21" s="128"/>
      <c r="O21" s="129"/>
      <c r="P21" s="173"/>
      <c r="Q21" s="173"/>
      <c r="R21" s="380">
        <f>R15+R17</f>
        <v>6248080000</v>
      </c>
      <c r="S21" s="128"/>
      <c r="T21" s="128"/>
      <c r="U21" s="130"/>
      <c r="V21" s="199"/>
      <c r="W21" s="102"/>
      <c r="X21" s="103"/>
    </row>
    <row r="24" spans="2:23" ht="23.25">
      <c r="B24" s="13"/>
      <c r="C24" s="5"/>
      <c r="D24" s="5"/>
      <c r="E24" s="5"/>
      <c r="F24" s="5"/>
      <c r="G24" s="5"/>
      <c r="J24" s="5"/>
      <c r="K24" s="20" t="s">
        <v>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 ht="18">
      <c r="B26" s="242" t="s">
        <v>38</v>
      </c>
      <c r="C26" s="829" t="s">
        <v>170</v>
      </c>
      <c r="D26" s="830"/>
      <c r="E26" s="830"/>
      <c r="F26" s="830"/>
      <c r="G26" s="830"/>
      <c r="H26" s="830"/>
      <c r="I26" s="831"/>
      <c r="J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8">
      <c r="B27" s="242" t="s">
        <v>39</v>
      </c>
      <c r="C27" s="829">
        <v>2021</v>
      </c>
      <c r="D27" s="830"/>
      <c r="E27" s="830"/>
      <c r="F27" s="830"/>
      <c r="G27" s="830"/>
      <c r="H27" s="830"/>
      <c r="I27" s="831"/>
      <c r="J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8">
      <c r="B28" s="242" t="s">
        <v>40</v>
      </c>
      <c r="C28" s="829" t="s">
        <v>175</v>
      </c>
      <c r="D28" s="830"/>
      <c r="E28" s="830"/>
      <c r="F28" s="830"/>
      <c r="G28" s="830"/>
      <c r="H28" s="830"/>
      <c r="I28" s="831"/>
      <c r="J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18">
      <c r="B29" s="242" t="s">
        <v>41</v>
      </c>
      <c r="C29" s="829" t="s">
        <v>184</v>
      </c>
      <c r="D29" s="830"/>
      <c r="E29" s="830"/>
      <c r="F29" s="830"/>
      <c r="G29" s="830"/>
      <c r="H29" s="830"/>
      <c r="I29" s="831"/>
      <c r="J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8">
      <c r="B30" s="242" t="s">
        <v>42</v>
      </c>
      <c r="C30" s="829" t="s">
        <v>195</v>
      </c>
      <c r="D30" s="830"/>
      <c r="E30" s="830"/>
      <c r="F30" s="830"/>
      <c r="G30" s="830"/>
      <c r="H30" s="830"/>
      <c r="I30" s="831"/>
      <c r="J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">
      <c r="A31" s="35"/>
      <c r="B31" s="36"/>
      <c r="C31" s="36"/>
      <c r="D31" s="36"/>
      <c r="E31" s="36"/>
      <c r="F31" s="36"/>
      <c r="G31" s="36"/>
      <c r="H31" s="36"/>
      <c r="I31" s="36"/>
      <c r="J31" s="37"/>
      <c r="K31" s="35"/>
      <c r="L31" s="35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23.25">
      <c r="A32" s="30"/>
      <c r="B32" s="30"/>
      <c r="C32" s="30"/>
      <c r="D32" s="30"/>
      <c r="E32" s="30"/>
      <c r="F32" s="30"/>
      <c r="G32" s="30"/>
      <c r="H32" s="30"/>
      <c r="I32" s="32"/>
      <c r="J32" s="921" t="s">
        <v>157</v>
      </c>
      <c r="K32" s="921"/>
      <c r="L32" s="921"/>
      <c r="M32" s="921"/>
      <c r="N32" s="921"/>
      <c r="O32" s="921"/>
      <c r="P32" s="921"/>
      <c r="Q32" s="921"/>
      <c r="R32" s="921"/>
      <c r="S32" s="921"/>
      <c r="T32" s="921"/>
      <c r="U32" s="921"/>
      <c r="V32" s="921"/>
      <c r="W32" s="921"/>
    </row>
    <row r="33" ht="14.25">
      <c r="M33" s="6"/>
    </row>
    <row r="34" ht="15" thickBot="1">
      <c r="B34" s="1"/>
    </row>
    <row r="35" spans="1:23" ht="18" thickBot="1">
      <c r="A35" s="769" t="s">
        <v>29</v>
      </c>
      <c r="B35" s="806"/>
      <c r="C35" s="806"/>
      <c r="D35" s="806"/>
      <c r="E35" s="806"/>
      <c r="F35" s="806"/>
      <c r="G35" s="770"/>
      <c r="H35" s="948" t="s">
        <v>32</v>
      </c>
      <c r="I35" s="769" t="s">
        <v>106</v>
      </c>
      <c r="J35" s="806"/>
      <c r="K35" s="806"/>
      <c r="L35" s="770"/>
      <c r="M35" s="824" t="s">
        <v>35</v>
      </c>
      <c r="N35" s="825"/>
      <c r="O35" s="826"/>
      <c r="P35" s="769" t="s">
        <v>0</v>
      </c>
      <c r="Q35" s="806"/>
      <c r="R35" s="806"/>
      <c r="S35" s="806"/>
      <c r="T35" s="806"/>
      <c r="U35" s="770"/>
      <c r="V35" s="769" t="s">
        <v>80</v>
      </c>
      <c r="W35" s="770"/>
    </row>
    <row r="36" spans="1:23" ht="93">
      <c r="A36" s="1004" t="s">
        <v>27</v>
      </c>
      <c r="B36" s="1006" t="s">
        <v>28</v>
      </c>
      <c r="C36" s="1008" t="s">
        <v>62</v>
      </c>
      <c r="D36" s="766" t="s">
        <v>13</v>
      </c>
      <c r="E36" s="766" t="s">
        <v>56</v>
      </c>
      <c r="F36" s="766" t="s">
        <v>15</v>
      </c>
      <c r="G36" s="996" t="s">
        <v>37</v>
      </c>
      <c r="H36" s="949"/>
      <c r="I36" s="998" t="s">
        <v>131</v>
      </c>
      <c r="J36" s="156" t="s">
        <v>130</v>
      </c>
      <c r="K36" s="41" t="s">
        <v>129</v>
      </c>
      <c r="L36" s="70" t="s">
        <v>25</v>
      </c>
      <c r="M36" s="16" t="s">
        <v>115</v>
      </c>
      <c r="N36" s="17" t="s">
        <v>114</v>
      </c>
      <c r="O36" s="18" t="s">
        <v>74</v>
      </c>
      <c r="P36" s="71" t="s">
        <v>117</v>
      </c>
      <c r="Q36" s="41" t="s">
        <v>116</v>
      </c>
      <c r="R36" s="1000" t="s">
        <v>11</v>
      </c>
      <c r="S36" s="41" t="s">
        <v>118</v>
      </c>
      <c r="T36" s="41" t="s">
        <v>110</v>
      </c>
      <c r="U36" s="70" t="s">
        <v>109</v>
      </c>
      <c r="V36" s="790" t="s">
        <v>12</v>
      </c>
      <c r="W36" s="784" t="s">
        <v>63</v>
      </c>
    </row>
    <row r="37" spans="1:23" ht="15.75" thickBot="1">
      <c r="A37" s="1005"/>
      <c r="B37" s="1007"/>
      <c r="C37" s="1009"/>
      <c r="D37" s="767"/>
      <c r="E37" s="767"/>
      <c r="F37" s="767"/>
      <c r="G37" s="997"/>
      <c r="H37" s="950"/>
      <c r="I37" s="999"/>
      <c r="J37" s="12" t="s">
        <v>104</v>
      </c>
      <c r="K37" s="12" t="s">
        <v>68</v>
      </c>
      <c r="L37" s="44" t="s">
        <v>67</v>
      </c>
      <c r="M37" s="174" t="s">
        <v>112</v>
      </c>
      <c r="N37" s="175" t="s">
        <v>104</v>
      </c>
      <c r="O37" s="176" t="s">
        <v>68</v>
      </c>
      <c r="P37" s="10" t="s">
        <v>104</v>
      </c>
      <c r="Q37" s="7" t="s">
        <v>104</v>
      </c>
      <c r="R37" s="1001"/>
      <c r="S37" s="152" t="s">
        <v>68</v>
      </c>
      <c r="T37" s="7" t="s">
        <v>68</v>
      </c>
      <c r="U37" s="160" t="s">
        <v>107</v>
      </c>
      <c r="V37" s="791"/>
      <c r="W37" s="785"/>
    </row>
    <row r="38" spans="1:23" ht="15.75" customHeight="1">
      <c r="A38" s="992"/>
      <c r="B38" s="993"/>
      <c r="C38" s="994"/>
      <c r="D38" s="742"/>
      <c r="E38" s="737"/>
      <c r="F38" s="737"/>
      <c r="G38" s="750"/>
      <c r="H38" s="74"/>
      <c r="I38" s="296"/>
      <c r="J38" s="117"/>
      <c r="K38" s="115"/>
      <c r="L38" s="81"/>
      <c r="M38" s="80"/>
      <c r="N38" s="117"/>
      <c r="O38" s="81"/>
      <c r="P38" s="80"/>
      <c r="Q38" s="115"/>
      <c r="R38" s="151"/>
      <c r="S38" s="115"/>
      <c r="T38" s="115"/>
      <c r="U38" s="81"/>
      <c r="V38" s="200"/>
      <c r="W38" s="201"/>
    </row>
    <row r="39" spans="1:23" ht="15.75" thickBot="1">
      <c r="A39" s="751"/>
      <c r="B39" s="990"/>
      <c r="C39" s="995"/>
      <c r="D39" s="742"/>
      <c r="E39" s="738"/>
      <c r="F39" s="738"/>
      <c r="G39" s="751"/>
      <c r="H39" s="82"/>
      <c r="I39" s="83"/>
      <c r="J39" s="120"/>
      <c r="K39" s="84"/>
      <c r="L39" s="85"/>
      <c r="M39" s="83"/>
      <c r="N39" s="120"/>
      <c r="O39" s="85"/>
      <c r="P39" s="83"/>
      <c r="Q39" s="84"/>
      <c r="R39" s="120"/>
      <c r="S39" s="84"/>
      <c r="T39" s="84"/>
      <c r="U39" s="85"/>
      <c r="V39" s="83"/>
      <c r="W39" s="85"/>
    </row>
    <row r="40" spans="1:23" ht="15">
      <c r="A40" s="988"/>
      <c r="B40" s="982"/>
      <c r="C40" s="991"/>
      <c r="D40" s="742"/>
      <c r="E40" s="737"/>
      <c r="F40" s="737"/>
      <c r="G40" s="750"/>
      <c r="H40" s="74"/>
      <c r="I40" s="296"/>
      <c r="J40" s="117"/>
      <c r="K40" s="115"/>
      <c r="L40" s="81"/>
      <c r="M40" s="80"/>
      <c r="N40" s="117"/>
      <c r="O40" s="81"/>
      <c r="P40" s="80"/>
      <c r="Q40" s="115"/>
      <c r="R40" s="134"/>
      <c r="S40" s="115"/>
      <c r="T40" s="115"/>
      <c r="U40" s="81"/>
      <c r="V40" s="200"/>
      <c r="W40" s="201"/>
    </row>
    <row r="41" spans="1:23" ht="15">
      <c r="A41" s="989"/>
      <c r="B41" s="990"/>
      <c r="C41" s="985"/>
      <c r="D41" s="742"/>
      <c r="E41" s="738"/>
      <c r="F41" s="738"/>
      <c r="G41" s="751"/>
      <c r="H41" s="82"/>
      <c r="I41" s="83"/>
      <c r="J41" s="120"/>
      <c r="K41" s="84"/>
      <c r="L41" s="85"/>
      <c r="M41" s="83"/>
      <c r="N41" s="120"/>
      <c r="O41" s="85"/>
      <c r="P41" s="83"/>
      <c r="Q41" s="84"/>
      <c r="R41" s="120"/>
      <c r="S41" s="84"/>
      <c r="T41" s="84"/>
      <c r="U41" s="85"/>
      <c r="V41" s="83"/>
      <c r="W41" s="85"/>
    </row>
    <row r="42" spans="1:23" ht="15">
      <c r="A42" s="986"/>
      <c r="B42" s="982"/>
      <c r="C42" s="984"/>
      <c r="D42" s="745"/>
      <c r="E42" s="737"/>
      <c r="F42" s="737"/>
      <c r="G42" s="750"/>
      <c r="H42" s="74" t="s">
        <v>30</v>
      </c>
      <c r="I42" s="258"/>
      <c r="J42" s="261"/>
      <c r="K42" s="259"/>
      <c r="L42" s="260"/>
      <c r="M42" s="258"/>
      <c r="N42" s="261"/>
      <c r="O42" s="260"/>
      <c r="P42" s="258"/>
      <c r="Q42" s="259"/>
      <c r="R42" s="120"/>
      <c r="S42" s="84"/>
      <c r="T42" s="84"/>
      <c r="U42" s="85"/>
      <c r="V42" s="83"/>
      <c r="W42" s="85"/>
    </row>
    <row r="43" spans="1:23" ht="15.75" thickBot="1">
      <c r="A43" s="987"/>
      <c r="B43" s="983"/>
      <c r="C43" s="985"/>
      <c r="D43" s="741"/>
      <c r="E43" s="738"/>
      <c r="F43" s="738"/>
      <c r="G43" s="751"/>
      <c r="H43" s="90" t="s">
        <v>31</v>
      </c>
      <c r="I43" s="83"/>
      <c r="J43" s="120"/>
      <c r="K43" s="84"/>
      <c r="L43" s="85"/>
      <c r="M43" s="83"/>
      <c r="N43" s="120"/>
      <c r="O43" s="85"/>
      <c r="P43" s="83"/>
      <c r="Q43" s="84"/>
      <c r="R43" s="120"/>
      <c r="S43" s="84"/>
      <c r="T43" s="84"/>
      <c r="U43" s="85"/>
      <c r="V43" s="83"/>
      <c r="W43" s="85"/>
    </row>
    <row r="44" spans="1:23" ht="25.5" customHeight="1" thickBot="1">
      <c r="A44" s="95"/>
      <c r="B44" s="67" t="s">
        <v>3</v>
      </c>
      <c r="C44" s="389">
        <f>SUM(C38:C43)</f>
        <v>0</v>
      </c>
      <c r="D44" s="19"/>
      <c r="E44" s="96"/>
      <c r="F44" s="96"/>
      <c r="G44" s="97"/>
      <c r="H44" s="125"/>
      <c r="I44" s="126"/>
      <c r="J44" s="126"/>
      <c r="K44" s="100"/>
      <c r="L44" s="101"/>
      <c r="M44" s="102"/>
      <c r="N44" s="126"/>
      <c r="O44" s="103"/>
      <c r="P44" s="102"/>
      <c r="Q44" s="100"/>
      <c r="R44" s="131"/>
      <c r="S44" s="128"/>
      <c r="T44" s="128"/>
      <c r="U44" s="129"/>
      <c r="V44" s="102"/>
      <c r="W44" s="103"/>
    </row>
    <row r="45" spans="1:2" ht="14.25">
      <c r="A45" s="240"/>
      <c r="B45" s="241"/>
    </row>
    <row r="46" spans="10:23" ht="14.25">
      <c r="J46" s="3">
        <v>5</v>
      </c>
      <c r="K46" s="3">
        <v>3</v>
      </c>
      <c r="L46" s="3">
        <v>15</v>
      </c>
      <c r="M46" s="3">
        <v>5</v>
      </c>
      <c r="N46" s="3">
        <v>5</v>
      </c>
      <c r="O46" s="3">
        <v>3</v>
      </c>
      <c r="P46" s="3">
        <v>5</v>
      </c>
      <c r="Q46" s="3">
        <v>5</v>
      </c>
      <c r="R46" s="27"/>
      <c r="S46" s="3">
        <v>3</v>
      </c>
      <c r="T46" s="3">
        <v>3</v>
      </c>
      <c r="U46" s="3">
        <v>3</v>
      </c>
      <c r="V46" s="40">
        <f>SUM(I46:U46)</f>
        <v>55</v>
      </c>
      <c r="W46" s="29" t="s">
        <v>78</v>
      </c>
    </row>
    <row r="47" ht="15" thickBot="1"/>
    <row r="48" spans="2:23" ht="18.75" thickBot="1">
      <c r="B48" s="870" t="s">
        <v>152</v>
      </c>
      <c r="C48" s="871"/>
      <c r="D48" s="871"/>
      <c r="E48" s="871"/>
      <c r="F48" s="872"/>
      <c r="V48" s="40">
        <f>+V46/20</f>
        <v>2.75</v>
      </c>
      <c r="W48" s="29" t="s">
        <v>76</v>
      </c>
    </row>
    <row r="49" spans="2:6" ht="18.75" thickBot="1">
      <c r="B49" s="25"/>
      <c r="C49" s="26"/>
      <c r="D49" s="26"/>
      <c r="E49" s="26"/>
      <c r="F49" s="26"/>
    </row>
    <row r="50" spans="2:20" ht="21" thickBot="1">
      <c r="B50" s="951" t="s">
        <v>44</v>
      </c>
      <c r="C50" s="951"/>
      <c r="D50" s="952" t="s">
        <v>51</v>
      </c>
      <c r="E50" s="953"/>
      <c r="F50" s="953"/>
      <c r="G50" s="953"/>
      <c r="H50" s="954"/>
      <c r="J50" s="967" t="s">
        <v>54</v>
      </c>
      <c r="K50" s="968"/>
      <c r="L50" s="969" t="s">
        <v>55</v>
      </c>
      <c r="M50" s="970"/>
      <c r="N50" s="971"/>
      <c r="P50" s="856" t="s">
        <v>56</v>
      </c>
      <c r="Q50" s="857"/>
      <c r="R50" s="857"/>
      <c r="S50" s="857"/>
      <c r="T50" s="858"/>
    </row>
    <row r="51" spans="2:20" ht="18.75" thickBot="1">
      <c r="B51" s="951" t="s">
        <v>45</v>
      </c>
      <c r="C51" s="951"/>
      <c r="D51" s="209">
        <v>1</v>
      </c>
      <c r="E51" s="209" t="s">
        <v>147</v>
      </c>
      <c r="F51" s="832" t="s">
        <v>145</v>
      </c>
      <c r="G51" s="833"/>
      <c r="H51" s="834"/>
      <c r="J51" s="972">
        <v>1</v>
      </c>
      <c r="K51" s="973"/>
      <c r="L51" s="957" t="s">
        <v>139</v>
      </c>
      <c r="M51" s="958"/>
      <c r="N51" s="959"/>
      <c r="P51" s="238">
        <v>1</v>
      </c>
      <c r="Q51" s="238" t="s">
        <v>57</v>
      </c>
      <c r="R51" s="861" t="s">
        <v>151</v>
      </c>
      <c r="S51" s="861"/>
      <c r="T51" s="862"/>
    </row>
    <row r="52" spans="2:20" ht="18.75" thickBot="1">
      <c r="B52" s="951" t="s">
        <v>46</v>
      </c>
      <c r="C52" s="951"/>
      <c r="D52" s="209">
        <v>2</v>
      </c>
      <c r="E52" s="209" t="s">
        <v>52</v>
      </c>
      <c r="F52" s="832" t="s">
        <v>53</v>
      </c>
      <c r="G52" s="833"/>
      <c r="H52" s="834"/>
      <c r="J52" s="955">
        <v>2</v>
      </c>
      <c r="K52" s="956"/>
      <c r="L52" s="957" t="s">
        <v>140</v>
      </c>
      <c r="M52" s="958"/>
      <c r="N52" s="959"/>
      <c r="P52" s="256">
        <v>2</v>
      </c>
      <c r="Q52" s="256" t="s">
        <v>58</v>
      </c>
      <c r="R52" s="861" t="s">
        <v>59</v>
      </c>
      <c r="S52" s="861"/>
      <c r="T52" s="862"/>
    </row>
    <row r="53" spans="2:20" ht="18.75" thickBot="1">
      <c r="B53" s="951" t="s">
        <v>47</v>
      </c>
      <c r="C53" s="951"/>
      <c r="D53" s="209">
        <v>3</v>
      </c>
      <c r="E53" s="209" t="s">
        <v>146</v>
      </c>
      <c r="F53" s="832" t="s">
        <v>148</v>
      </c>
      <c r="G53" s="833"/>
      <c r="H53" s="834"/>
      <c r="J53" s="960">
        <v>3</v>
      </c>
      <c r="K53" s="961"/>
      <c r="L53" s="962" t="s">
        <v>141</v>
      </c>
      <c r="M53" s="963"/>
      <c r="N53" s="964"/>
      <c r="P53" s="239">
        <v>3</v>
      </c>
      <c r="Q53" s="239" t="s">
        <v>60</v>
      </c>
      <c r="R53" s="873" t="s">
        <v>150</v>
      </c>
      <c r="S53" s="873"/>
      <c r="T53" s="874"/>
    </row>
    <row r="54" spans="2:14" ht="15.75" thickBot="1">
      <c r="B54" s="951" t="s">
        <v>48</v>
      </c>
      <c r="C54" s="951"/>
      <c r="J54" s="835">
        <v>4</v>
      </c>
      <c r="K54" s="965"/>
      <c r="L54" s="966" t="s">
        <v>142</v>
      </c>
      <c r="M54" s="849"/>
      <c r="N54" s="850"/>
    </row>
    <row r="55" spans="2:14" ht="18.75" thickBot="1">
      <c r="B55" s="951" t="s">
        <v>153</v>
      </c>
      <c r="C55" s="951"/>
      <c r="D55" s="952" t="s">
        <v>51</v>
      </c>
      <c r="E55" s="953"/>
      <c r="F55" s="953"/>
      <c r="G55" s="953"/>
      <c r="H55" s="954"/>
      <c r="J55" s="835">
        <v>5</v>
      </c>
      <c r="K55" s="965"/>
      <c r="L55" s="966" t="s">
        <v>143</v>
      </c>
      <c r="M55" s="849"/>
      <c r="N55" s="850"/>
    </row>
    <row r="56" spans="2:14" ht="18.75" thickBot="1">
      <c r="B56" s="252" t="s">
        <v>50</v>
      </c>
      <c r="C56" s="252"/>
      <c r="D56" s="209">
        <v>1</v>
      </c>
      <c r="E56" s="209" t="s">
        <v>159</v>
      </c>
      <c r="F56" s="832" t="s">
        <v>160</v>
      </c>
      <c r="G56" s="833"/>
      <c r="H56" s="834"/>
      <c r="J56" s="835">
        <v>6</v>
      </c>
      <c r="K56" s="965"/>
      <c r="L56" s="966" t="s">
        <v>144</v>
      </c>
      <c r="M56" s="849"/>
      <c r="N56" s="850"/>
    </row>
    <row r="57" spans="2:8" ht="18.75" thickBot="1">
      <c r="B57" s="951" t="s">
        <v>154</v>
      </c>
      <c r="C57" s="951"/>
      <c r="D57" s="209">
        <v>2</v>
      </c>
      <c r="E57" s="209" t="s">
        <v>161</v>
      </c>
      <c r="F57" s="832" t="s">
        <v>162</v>
      </c>
      <c r="G57" s="833"/>
      <c r="H57" s="834"/>
    </row>
    <row r="58" spans="4:8" ht="18.75" thickBot="1">
      <c r="D58" s="209">
        <v>3</v>
      </c>
      <c r="E58" s="209" t="s">
        <v>163</v>
      </c>
      <c r="F58" s="832" t="s">
        <v>164</v>
      </c>
      <c r="G58" s="833"/>
      <c r="H58" s="834"/>
    </row>
    <row r="70" ht="14.25">
      <c r="C70" s="395"/>
    </row>
    <row r="71" ht="14.25">
      <c r="C71" s="395"/>
    </row>
    <row r="72" ht="14.25">
      <c r="C72" s="395"/>
    </row>
    <row r="76" ht="14.25">
      <c r="C76" s="395"/>
    </row>
    <row r="77" ht="14.25">
      <c r="C77" s="395"/>
    </row>
    <row r="78" ht="14.25">
      <c r="C78" s="395"/>
    </row>
  </sheetData>
  <sheetProtection/>
  <mergeCells count="121">
    <mergeCell ref="C4:I4"/>
    <mergeCell ref="C5:I5"/>
    <mergeCell ref="C6:I6"/>
    <mergeCell ref="C7:I7"/>
    <mergeCell ref="C8:I8"/>
    <mergeCell ref="J10:P10"/>
    <mergeCell ref="A12:G12"/>
    <mergeCell ref="H12:H14"/>
    <mergeCell ref="I12:L12"/>
    <mergeCell ref="M12:O12"/>
    <mergeCell ref="P12:V12"/>
    <mergeCell ref="W12:X12"/>
    <mergeCell ref="A13:A14"/>
    <mergeCell ref="B13:B14"/>
    <mergeCell ref="C13:C14"/>
    <mergeCell ref="D13:D14"/>
    <mergeCell ref="E13:E14"/>
    <mergeCell ref="F13:F14"/>
    <mergeCell ref="G13:G14"/>
    <mergeCell ref="I13:I14"/>
    <mergeCell ref="R13:R14"/>
    <mergeCell ref="X13:X14"/>
    <mergeCell ref="F17:F18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G19:G20"/>
    <mergeCell ref="A19:A20"/>
    <mergeCell ref="B19:B20"/>
    <mergeCell ref="J32:W32"/>
    <mergeCell ref="A36:A37"/>
    <mergeCell ref="B36:B37"/>
    <mergeCell ref="C36:C37"/>
    <mergeCell ref="D36:D37"/>
    <mergeCell ref="C26:I26"/>
    <mergeCell ref="C27:I27"/>
    <mergeCell ref="C28:I28"/>
    <mergeCell ref="C29:I29"/>
    <mergeCell ref="C30:I30"/>
    <mergeCell ref="G36:G37"/>
    <mergeCell ref="I36:I37"/>
    <mergeCell ref="R36:R37"/>
    <mergeCell ref="V36:V37"/>
    <mergeCell ref="A35:G35"/>
    <mergeCell ref="H35:H37"/>
    <mergeCell ref="I35:L35"/>
    <mergeCell ref="M35:O35"/>
    <mergeCell ref="P35:U35"/>
    <mergeCell ref="V35:W35"/>
    <mergeCell ref="W36:W37"/>
    <mergeCell ref="A38:A39"/>
    <mergeCell ref="B38:B39"/>
    <mergeCell ref="C38:C39"/>
    <mergeCell ref="D38:D39"/>
    <mergeCell ref="E38:E39"/>
    <mergeCell ref="F38:F39"/>
    <mergeCell ref="G38:G39"/>
    <mergeCell ref="E36:E37"/>
    <mergeCell ref="F36:F37"/>
    <mergeCell ref="A40:A41"/>
    <mergeCell ref="B40:B41"/>
    <mergeCell ref="C40:C41"/>
    <mergeCell ref="D40:D41"/>
    <mergeCell ref="E40:E41"/>
    <mergeCell ref="F40:F41"/>
    <mergeCell ref="G40:G41"/>
    <mergeCell ref="P50:T50"/>
    <mergeCell ref="B51:C51"/>
    <mergeCell ref="F51:H51"/>
    <mergeCell ref="J51:K51"/>
    <mergeCell ref="L51:N51"/>
    <mergeCell ref="R51:T51"/>
    <mergeCell ref="B50:C50"/>
    <mergeCell ref="D50:H50"/>
    <mergeCell ref="J50:K50"/>
    <mergeCell ref="L55:N55"/>
    <mergeCell ref="B52:C52"/>
    <mergeCell ref="F52:H52"/>
    <mergeCell ref="J52:K52"/>
    <mergeCell ref="L52:N52"/>
    <mergeCell ref="D55:H55"/>
    <mergeCell ref="J55:K55"/>
    <mergeCell ref="R52:T52"/>
    <mergeCell ref="B53:C53"/>
    <mergeCell ref="F53:H53"/>
    <mergeCell ref="J53:K53"/>
    <mergeCell ref="L53:N53"/>
    <mergeCell ref="B54:C54"/>
    <mergeCell ref="J54:K54"/>
    <mergeCell ref="L54:N54"/>
    <mergeCell ref="R53:T53"/>
    <mergeCell ref="B48:F48"/>
    <mergeCell ref="L50:N50"/>
    <mergeCell ref="F58:H58"/>
    <mergeCell ref="A42:A43"/>
    <mergeCell ref="F56:H56"/>
    <mergeCell ref="J56:K56"/>
    <mergeCell ref="L56:N56"/>
    <mergeCell ref="B57:C57"/>
    <mergeCell ref="F57:H57"/>
    <mergeCell ref="B55:C55"/>
    <mergeCell ref="D42:D43"/>
    <mergeCell ref="E42:E43"/>
    <mergeCell ref="F42:F43"/>
    <mergeCell ref="G42:G43"/>
    <mergeCell ref="B42:B43"/>
    <mergeCell ref="C42:C4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T97"/>
  <sheetViews>
    <sheetView showGridLines="0" zoomScale="86" zoomScaleNormal="86" zoomScalePageLayoutView="0" workbookViewId="0" topLeftCell="A30">
      <selection activeCell="A32" sqref="A32:X51"/>
    </sheetView>
  </sheetViews>
  <sheetFormatPr defaultColWidth="11.421875" defaultRowHeight="15"/>
  <cols>
    <col min="1" max="1" width="4.421875" style="0" customWidth="1"/>
    <col min="2" max="2" width="30.57421875" style="0" customWidth="1"/>
    <col min="3" max="3" width="13.421875" style="0" customWidth="1"/>
    <col min="4" max="4" width="9.140625" style="0" customWidth="1"/>
    <col min="5" max="5" width="10.421875" style="0" customWidth="1"/>
    <col min="6" max="7" width="10.57421875" style="0" customWidth="1"/>
    <col min="8" max="8" width="10.8515625" style="0" customWidth="1"/>
    <col min="9" max="9" width="11.57421875" style="0" customWidth="1"/>
    <col min="10" max="10" width="10.421875" style="0" customWidth="1"/>
    <col min="11" max="11" width="10.140625" style="0" customWidth="1"/>
    <col min="12" max="12" width="11.57421875" style="0" customWidth="1"/>
    <col min="13" max="13" width="11.421875" style="0" customWidth="1"/>
    <col min="14" max="14" width="10.8515625" style="0" customWidth="1"/>
    <col min="15" max="15" width="11.57421875" style="0" customWidth="1"/>
    <col min="16" max="16" width="11.8515625" style="0" customWidth="1"/>
    <col min="17" max="17" width="13.140625" style="0" customWidth="1"/>
    <col min="18" max="18" width="17.57421875" style="0" bestFit="1" customWidth="1"/>
    <col min="19" max="19" width="12.00390625" style="0" customWidth="1"/>
    <col min="20" max="20" width="12.57421875" style="0" customWidth="1"/>
    <col min="21" max="21" width="12.8515625" style="0" customWidth="1"/>
    <col min="22" max="22" width="12.00390625" style="0" customWidth="1"/>
    <col min="23" max="23" width="11.57421875" style="0" customWidth="1"/>
    <col min="24" max="24" width="11.421875" style="0" customWidth="1"/>
    <col min="25" max="27" width="12.574218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761" t="s">
        <v>170</v>
      </c>
      <c r="D3" s="762"/>
      <c r="E3" s="762"/>
      <c r="F3" s="762"/>
      <c r="G3" s="762"/>
      <c r="H3" s="762"/>
      <c r="I3" s="763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761">
        <v>2021</v>
      </c>
      <c r="D4" s="762"/>
      <c r="E4" s="762"/>
      <c r="F4" s="762"/>
      <c r="G4" s="762"/>
      <c r="H4" s="762"/>
      <c r="I4" s="763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761" t="s">
        <v>175</v>
      </c>
      <c r="D5" s="762"/>
      <c r="E5" s="762"/>
      <c r="F5" s="762"/>
      <c r="G5" s="762"/>
      <c r="H5" s="762"/>
      <c r="I5" s="763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829" t="s">
        <v>184</v>
      </c>
      <c r="D6" s="830"/>
      <c r="E6" s="830"/>
      <c r="F6" s="830"/>
      <c r="G6" s="830"/>
      <c r="H6" s="830"/>
      <c r="I6" s="831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761" t="s">
        <v>171</v>
      </c>
      <c r="D7" s="762"/>
      <c r="E7" s="762"/>
      <c r="F7" s="762"/>
      <c r="G7" s="762"/>
      <c r="H7" s="762"/>
      <c r="I7" s="763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7:16" s="30" customFormat="1" ht="23.25">
      <c r="G9" s="33" t="s">
        <v>33</v>
      </c>
      <c r="H9" s="376"/>
      <c r="I9" s="376"/>
      <c r="J9" s="376"/>
      <c r="K9" s="33"/>
      <c r="L9" s="33"/>
      <c r="M9" s="33"/>
      <c r="N9" s="377"/>
      <c r="O9" s="377"/>
      <c r="P9" s="31"/>
    </row>
    <row r="10" ht="15" customHeight="1" thickBot="1">
      <c r="M10" s="6"/>
    </row>
    <row r="11" ht="18.75" customHeight="1" hidden="1" thickBot="1">
      <c r="B11" s="1"/>
    </row>
    <row r="12" spans="1:27" s="4" customFormat="1" ht="39.75" customHeight="1" thickBot="1">
      <c r="A12" s="795" t="s">
        <v>29</v>
      </c>
      <c r="B12" s="796"/>
      <c r="C12" s="796"/>
      <c r="D12" s="796"/>
      <c r="E12" s="796"/>
      <c r="F12" s="796"/>
      <c r="G12" s="797"/>
      <c r="H12" s="1056" t="s">
        <v>32</v>
      </c>
      <c r="I12" s="769" t="s">
        <v>6</v>
      </c>
      <c r="J12" s="806"/>
      <c r="K12" s="806"/>
      <c r="L12" s="806"/>
      <c r="M12" s="770"/>
      <c r="N12" s="1022" t="s">
        <v>7</v>
      </c>
      <c r="O12" s="1023"/>
      <c r="P12" s="795" t="s">
        <v>8</v>
      </c>
      <c r="Q12" s="796"/>
      <c r="R12" s="797"/>
      <c r="S12" s="769" t="s">
        <v>9</v>
      </c>
      <c r="T12" s="806"/>
      <c r="U12" s="806"/>
      <c r="V12" s="806"/>
      <c r="W12" s="806"/>
      <c r="X12" s="806"/>
      <c r="Y12" s="770"/>
      <c r="Z12" s="769" t="s">
        <v>84</v>
      </c>
      <c r="AA12" s="770"/>
    </row>
    <row r="13" spans="1:27" s="2" customFormat="1" ht="108">
      <c r="A13" s="779" t="s">
        <v>27</v>
      </c>
      <c r="B13" s="766" t="s">
        <v>28</v>
      </c>
      <c r="C13" s="766" t="s">
        <v>62</v>
      </c>
      <c r="D13" s="766" t="s">
        <v>13</v>
      </c>
      <c r="E13" s="766" t="s">
        <v>75</v>
      </c>
      <c r="F13" s="766" t="s">
        <v>15</v>
      </c>
      <c r="G13" s="1014" t="s">
        <v>37</v>
      </c>
      <c r="H13" s="1057"/>
      <c r="I13" s="774" t="s">
        <v>132</v>
      </c>
      <c r="J13" s="41" t="s">
        <v>5</v>
      </c>
      <c r="K13" s="41" t="s">
        <v>26</v>
      </c>
      <c r="L13" s="41" t="s">
        <v>82</v>
      </c>
      <c r="M13" s="70" t="s">
        <v>79</v>
      </c>
      <c r="N13" s="71" t="s">
        <v>18</v>
      </c>
      <c r="O13" s="70" t="s">
        <v>25</v>
      </c>
      <c r="P13" s="72" t="s">
        <v>85</v>
      </c>
      <c r="Q13" s="15" t="s">
        <v>86</v>
      </c>
      <c r="R13" s="14" t="s">
        <v>74</v>
      </c>
      <c r="S13" s="72" t="s">
        <v>125</v>
      </c>
      <c r="T13" s="15" t="s">
        <v>127</v>
      </c>
      <c r="U13" s="1000" t="s">
        <v>61</v>
      </c>
      <c r="V13" s="15" t="s">
        <v>69</v>
      </c>
      <c r="W13" s="14" t="s">
        <v>10</v>
      </c>
      <c r="X13" s="155" t="s">
        <v>83</v>
      </c>
      <c r="Y13" s="14" t="s">
        <v>109</v>
      </c>
      <c r="Z13" s="790" t="s">
        <v>12</v>
      </c>
      <c r="AA13" s="784" t="s">
        <v>63</v>
      </c>
    </row>
    <row r="14" spans="1:27" ht="16.5" customHeight="1" thickBot="1">
      <c r="A14" s="780"/>
      <c r="B14" s="767"/>
      <c r="C14" s="767"/>
      <c r="D14" s="767"/>
      <c r="E14" s="767"/>
      <c r="F14" s="767"/>
      <c r="G14" s="1015"/>
      <c r="H14" s="1058"/>
      <c r="I14" s="828"/>
      <c r="J14" s="8" t="s">
        <v>68</v>
      </c>
      <c r="K14" s="9" t="s">
        <v>67</v>
      </c>
      <c r="L14" s="8" t="s">
        <v>108</v>
      </c>
      <c r="M14" s="9" t="s">
        <v>70</v>
      </c>
      <c r="N14" s="10" t="s">
        <v>68</v>
      </c>
      <c r="O14" s="9" t="s">
        <v>66</v>
      </c>
      <c r="P14" s="183" t="s">
        <v>108</v>
      </c>
      <c r="Q14" s="184" t="s">
        <v>70</v>
      </c>
      <c r="R14" s="185" t="s">
        <v>68</v>
      </c>
      <c r="S14" s="10" t="s">
        <v>104</v>
      </c>
      <c r="T14" s="162" t="s">
        <v>70</v>
      </c>
      <c r="U14" s="1061"/>
      <c r="V14" s="10" t="s">
        <v>134</v>
      </c>
      <c r="W14" s="168" t="s">
        <v>104</v>
      </c>
      <c r="X14" s="167" t="s">
        <v>135</v>
      </c>
      <c r="Y14" s="160" t="s">
        <v>68</v>
      </c>
      <c r="Z14" s="791"/>
      <c r="AA14" s="785"/>
    </row>
    <row r="15" spans="1:27" s="3" customFormat="1" ht="15.75" customHeight="1">
      <c r="A15" s="786">
        <v>1</v>
      </c>
      <c r="B15" s="1039"/>
      <c r="C15" s="1040"/>
      <c r="D15" s="741">
        <v>43</v>
      </c>
      <c r="E15" s="738" t="s">
        <v>57</v>
      </c>
      <c r="F15" s="738">
        <v>1</v>
      </c>
      <c r="G15" s="751" t="s">
        <v>167</v>
      </c>
      <c r="H15" s="171" t="s">
        <v>30</v>
      </c>
      <c r="I15" s="106"/>
      <c r="J15" s="157"/>
      <c r="K15" s="157"/>
      <c r="L15" s="157"/>
      <c r="M15" s="107"/>
      <c r="N15" s="106"/>
      <c r="O15" s="181"/>
      <c r="P15" s="189"/>
      <c r="Q15" s="190"/>
      <c r="R15" s="191"/>
      <c r="S15" s="163"/>
      <c r="T15" s="163"/>
      <c r="U15" s="304"/>
      <c r="V15" s="157"/>
      <c r="W15" s="157"/>
      <c r="X15" s="158"/>
      <c r="Y15" s="159"/>
      <c r="Z15" s="106"/>
      <c r="AA15" s="107"/>
    </row>
    <row r="16" spans="1:27" s="3" customFormat="1" ht="16.5" customHeight="1" thickBot="1">
      <c r="A16" s="787"/>
      <c r="B16" s="1039"/>
      <c r="C16" s="1041"/>
      <c r="D16" s="742"/>
      <c r="E16" s="755"/>
      <c r="F16" s="755"/>
      <c r="G16" s="757"/>
      <c r="H16" s="172" t="s">
        <v>31</v>
      </c>
      <c r="I16" s="108"/>
      <c r="J16" s="109"/>
      <c r="K16" s="109"/>
      <c r="L16" s="109"/>
      <c r="M16" s="110"/>
      <c r="N16" s="108"/>
      <c r="O16" s="182"/>
      <c r="P16" s="108"/>
      <c r="Q16" s="109"/>
      <c r="R16" s="110"/>
      <c r="S16" s="164"/>
      <c r="T16" s="164"/>
      <c r="U16" s="301"/>
      <c r="V16" s="109"/>
      <c r="W16" s="109"/>
      <c r="X16" s="109"/>
      <c r="Y16" s="110"/>
      <c r="Z16" s="108"/>
      <c r="AA16" s="110"/>
    </row>
    <row r="17" spans="1:27" s="3" customFormat="1" ht="15">
      <c r="A17" s="787">
        <v>2</v>
      </c>
      <c r="B17" s="1039"/>
      <c r="C17" s="1040"/>
      <c r="D17" s="741">
        <v>43</v>
      </c>
      <c r="E17" s="738" t="s">
        <v>57</v>
      </c>
      <c r="F17" s="755">
        <v>2</v>
      </c>
      <c r="G17" s="751" t="s">
        <v>167</v>
      </c>
      <c r="H17" s="171" t="s">
        <v>30</v>
      </c>
      <c r="I17" s="106"/>
      <c r="J17" s="157"/>
      <c r="K17" s="157"/>
      <c r="L17" s="157"/>
      <c r="M17" s="107"/>
      <c r="N17" s="106"/>
      <c r="O17" s="181"/>
      <c r="P17" s="189"/>
      <c r="Q17" s="190"/>
      <c r="R17" s="191"/>
      <c r="S17" s="163"/>
      <c r="T17" s="163"/>
      <c r="U17" s="300"/>
      <c r="V17" s="157"/>
      <c r="W17" s="157"/>
      <c r="X17" s="158"/>
      <c r="Y17" s="159"/>
      <c r="Z17" s="106"/>
      <c r="AA17" s="107"/>
    </row>
    <row r="18" spans="1:27" s="3" customFormat="1" ht="15.75" thickBot="1">
      <c r="A18" s="787"/>
      <c r="B18" s="1039"/>
      <c r="C18" s="1041"/>
      <c r="D18" s="742"/>
      <c r="E18" s="755"/>
      <c r="F18" s="755"/>
      <c r="G18" s="757"/>
      <c r="H18" s="172" t="s">
        <v>31</v>
      </c>
      <c r="I18" s="108"/>
      <c r="J18" s="109"/>
      <c r="K18" s="109"/>
      <c r="L18" s="109"/>
      <c r="M18" s="110"/>
      <c r="N18" s="108"/>
      <c r="O18" s="182"/>
      <c r="P18" s="108"/>
      <c r="Q18" s="109"/>
      <c r="R18" s="110"/>
      <c r="S18" s="164"/>
      <c r="T18" s="164"/>
      <c r="U18" s="302"/>
      <c r="V18" s="109"/>
      <c r="W18" s="109"/>
      <c r="X18" s="109"/>
      <c r="Y18" s="110"/>
      <c r="Z18" s="108"/>
      <c r="AA18" s="110"/>
    </row>
    <row r="19" spans="1:27" s="3" customFormat="1" ht="15">
      <c r="A19" s="787">
        <v>3</v>
      </c>
      <c r="B19" s="1039"/>
      <c r="C19" s="1040"/>
      <c r="D19" s="741">
        <v>43</v>
      </c>
      <c r="E19" s="738" t="s">
        <v>57</v>
      </c>
      <c r="F19" s="755">
        <v>3</v>
      </c>
      <c r="G19" s="751" t="s">
        <v>167</v>
      </c>
      <c r="H19" s="171" t="s">
        <v>30</v>
      </c>
      <c r="I19" s="106"/>
      <c r="J19" s="157"/>
      <c r="K19" s="157"/>
      <c r="L19" s="157"/>
      <c r="M19" s="107"/>
      <c r="N19" s="106"/>
      <c r="O19" s="181"/>
      <c r="P19" s="189"/>
      <c r="Q19" s="190"/>
      <c r="R19" s="191"/>
      <c r="S19" s="163"/>
      <c r="T19" s="163"/>
      <c r="U19" s="300"/>
      <c r="V19" s="157"/>
      <c r="W19" s="157"/>
      <c r="X19" s="158"/>
      <c r="Y19" s="159"/>
      <c r="Z19" s="106"/>
      <c r="AA19" s="107"/>
    </row>
    <row r="20" spans="1:27" s="3" customFormat="1" ht="15.75" thickBot="1">
      <c r="A20" s="787"/>
      <c r="B20" s="1039"/>
      <c r="C20" s="1041"/>
      <c r="D20" s="742"/>
      <c r="E20" s="755"/>
      <c r="F20" s="755"/>
      <c r="G20" s="757"/>
      <c r="H20" s="172" t="s">
        <v>31</v>
      </c>
      <c r="I20" s="108"/>
      <c r="J20" s="109"/>
      <c r="K20" s="109"/>
      <c r="L20" s="109"/>
      <c r="M20" s="110"/>
      <c r="N20" s="108"/>
      <c r="O20" s="182"/>
      <c r="P20" s="108"/>
      <c r="Q20" s="109"/>
      <c r="R20" s="110"/>
      <c r="S20" s="164"/>
      <c r="T20" s="164"/>
      <c r="U20" s="109"/>
      <c r="V20" s="109"/>
      <c r="W20" s="109"/>
      <c r="X20" s="109"/>
      <c r="Y20" s="110"/>
      <c r="Z20" s="108"/>
      <c r="AA20" s="110"/>
    </row>
    <row r="21" spans="1:46" s="3" customFormat="1" ht="25.5" customHeight="1" thickBot="1">
      <c r="A21" s="390"/>
      <c r="B21" s="392" t="s">
        <v>3</v>
      </c>
      <c r="C21" s="391">
        <f>SUM(C15:C20)</f>
        <v>0</v>
      </c>
      <c r="D21" s="179"/>
      <c r="E21" s="136"/>
      <c r="F21" s="136"/>
      <c r="G21" s="137"/>
      <c r="H21" s="113"/>
      <c r="I21" s="98"/>
      <c r="J21" s="96"/>
      <c r="K21" s="96"/>
      <c r="L21" s="96"/>
      <c r="M21" s="97"/>
      <c r="N21" s="98"/>
      <c r="O21" s="97"/>
      <c r="P21" s="186"/>
      <c r="Q21" s="187"/>
      <c r="R21" s="188"/>
      <c r="S21" s="98"/>
      <c r="T21" s="166"/>
      <c r="U21" s="303">
        <f>SUM(U15:U20)</f>
        <v>0</v>
      </c>
      <c r="V21" s="96"/>
      <c r="W21" s="96"/>
      <c r="X21" s="96"/>
      <c r="Y21" s="97"/>
      <c r="Z21" s="98"/>
      <c r="AA21" s="113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</row>
    <row r="22" spans="15:27" s="27" customFormat="1" ht="14.25">
      <c r="O22" s="43"/>
      <c r="T22" s="43"/>
      <c r="Z22" s="29"/>
      <c r="AA22" s="29"/>
    </row>
    <row r="23" spans="15:27" s="27" customFormat="1" ht="14.25">
      <c r="O23" s="43"/>
      <c r="Z23" s="29"/>
      <c r="AA23" s="29"/>
    </row>
    <row r="24" s="27" customFormat="1" ht="14.25">
      <c r="Y24" s="29"/>
    </row>
    <row r="25" s="27" customFormat="1" ht="14.25">
      <c r="Y25" s="29"/>
    </row>
    <row r="26" s="27" customFormat="1" ht="14.25">
      <c r="Y26" s="29"/>
    </row>
    <row r="27" s="27" customFormat="1" ht="14.25">
      <c r="Y27" s="29"/>
    </row>
    <row r="28" s="27" customFormat="1" ht="14.25">
      <c r="Y28" s="29"/>
    </row>
    <row r="29" s="27" customFormat="1" ht="14.25">
      <c r="Y29" s="29"/>
    </row>
    <row r="30" s="27" customFormat="1" ht="14.25">
      <c r="Y30" s="29"/>
    </row>
    <row r="31" s="27" customFormat="1" ht="14.25">
      <c r="Y31" s="29"/>
    </row>
    <row r="32" s="27" customFormat="1" ht="14.25">
      <c r="Y32" s="29"/>
    </row>
    <row r="33" s="27" customFormat="1" ht="14.25">
      <c r="Y33" s="29"/>
    </row>
    <row r="34" spans="2:27" ht="23.25">
      <c r="B34" s="13"/>
      <c r="C34" s="5"/>
      <c r="D34" s="5"/>
      <c r="E34" s="5"/>
      <c r="F34" s="5"/>
      <c r="G34" s="5"/>
      <c r="J34" s="5"/>
      <c r="K34" s="20" t="s">
        <v>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23.25">
      <c r="B35" s="13"/>
      <c r="C35" s="5"/>
      <c r="D35" s="5"/>
      <c r="E35" s="5"/>
      <c r="F35" s="5"/>
      <c r="G35" s="5"/>
      <c r="J35" s="5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8">
      <c r="B36" s="52" t="s">
        <v>38</v>
      </c>
      <c r="C36" s="1062" t="s">
        <v>170</v>
      </c>
      <c r="D36" s="1063"/>
      <c r="E36" s="1063"/>
      <c r="F36" s="1063"/>
      <c r="G36" s="1063"/>
      <c r="H36" s="1063"/>
      <c r="I36" s="1064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22.5">
      <c r="B37" s="52" t="s">
        <v>39</v>
      </c>
      <c r="C37" s="1065">
        <v>2021</v>
      </c>
      <c r="D37" s="1066"/>
      <c r="E37" s="1066"/>
      <c r="F37" s="1066"/>
      <c r="G37" s="1066"/>
      <c r="H37" s="1066"/>
      <c r="I37" s="1067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ht="18">
      <c r="B38" s="52" t="s">
        <v>40</v>
      </c>
      <c r="C38" s="1062" t="s">
        <v>175</v>
      </c>
      <c r="D38" s="1063"/>
      <c r="E38" s="1063"/>
      <c r="F38" s="1063"/>
      <c r="G38" s="1063"/>
      <c r="H38" s="1063"/>
      <c r="I38" s="1064"/>
      <c r="J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5.75" customHeight="1">
      <c r="B39" s="52" t="s">
        <v>41</v>
      </c>
      <c r="C39" s="1071" t="s">
        <v>184</v>
      </c>
      <c r="D39" s="1072"/>
      <c r="E39" s="1072"/>
      <c r="F39" s="1072"/>
      <c r="G39" s="1072"/>
      <c r="H39" s="1072"/>
      <c r="I39" s="1073"/>
      <c r="J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2:27" ht="20.25">
      <c r="B40" s="52" t="s">
        <v>42</v>
      </c>
      <c r="C40" s="1074" t="s">
        <v>195</v>
      </c>
      <c r="D40" s="1075"/>
      <c r="E40" s="1075"/>
      <c r="F40" s="1075"/>
      <c r="G40" s="1075"/>
      <c r="H40" s="1075"/>
      <c r="I40" s="1076"/>
      <c r="J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2:27" s="35" customFormat="1" ht="15">
      <c r="B41" s="36"/>
      <c r="C41" s="36"/>
      <c r="D41" s="36"/>
      <c r="E41" s="36"/>
      <c r="F41" s="36"/>
      <c r="G41" s="36"/>
      <c r="H41" s="36"/>
      <c r="I41" s="36"/>
      <c r="J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4:17" s="30" customFormat="1" ht="23.25">
      <c r="D42" s="33" t="s">
        <v>77</v>
      </c>
      <c r="E42" s="376"/>
      <c r="F42" s="376"/>
      <c r="G42" s="376"/>
      <c r="H42" s="376"/>
      <c r="I42" s="376"/>
      <c r="J42" s="33"/>
      <c r="K42" s="33"/>
      <c r="L42" s="377"/>
      <c r="M42" s="377"/>
      <c r="N42" s="377"/>
      <c r="O42" s="377"/>
      <c r="P42" s="31"/>
      <c r="Q42" s="32"/>
    </row>
    <row r="43" ht="15" customHeight="1" thickBot="1">
      <c r="M43" s="6"/>
    </row>
    <row r="44" ht="3.75" customHeight="1" hidden="1" thickBot="1">
      <c r="B44" s="1"/>
    </row>
    <row r="45" spans="1:24" ht="60.75" customHeight="1" thickBot="1">
      <c r="A45" s="1027" t="s">
        <v>29</v>
      </c>
      <c r="B45" s="807"/>
      <c r="C45" s="807"/>
      <c r="D45" s="807"/>
      <c r="E45" s="807"/>
      <c r="F45" s="807"/>
      <c r="G45" s="1028"/>
      <c r="H45" s="948" t="s">
        <v>32</v>
      </c>
      <c r="I45" s="1080" t="s">
        <v>34</v>
      </c>
      <c r="J45" s="1081"/>
      <c r="K45" s="1081"/>
      <c r="L45" s="1082"/>
      <c r="M45" s="1024" t="s">
        <v>35</v>
      </c>
      <c r="N45" s="1025"/>
      <c r="O45" s="1026"/>
      <c r="P45" s="1018" t="s">
        <v>0</v>
      </c>
      <c r="Q45" s="1019"/>
      <c r="R45" s="1019"/>
      <c r="S45" s="1019"/>
      <c r="T45" s="1019"/>
      <c r="U45" s="1019"/>
      <c r="V45" s="1083"/>
      <c r="W45" s="769" t="s">
        <v>80</v>
      </c>
      <c r="X45" s="770"/>
    </row>
    <row r="46" spans="1:24" s="27" customFormat="1" ht="61.5">
      <c r="A46" s="779" t="s">
        <v>27</v>
      </c>
      <c r="B46" s="766" t="s">
        <v>28</v>
      </c>
      <c r="C46" s="766" t="s">
        <v>62</v>
      </c>
      <c r="D46" s="766" t="s">
        <v>13</v>
      </c>
      <c r="E46" s="766" t="s">
        <v>56</v>
      </c>
      <c r="F46" s="766" t="s">
        <v>15</v>
      </c>
      <c r="G46" s="1014" t="s">
        <v>37</v>
      </c>
      <c r="H46" s="949"/>
      <c r="I46" s="998" t="s">
        <v>17</v>
      </c>
      <c r="J46" s="15" t="s">
        <v>36</v>
      </c>
      <c r="K46" s="15" t="s">
        <v>18</v>
      </c>
      <c r="L46" s="21" t="s">
        <v>73</v>
      </c>
      <c r="M46" s="16" t="s">
        <v>87</v>
      </c>
      <c r="N46" s="17" t="s">
        <v>86</v>
      </c>
      <c r="O46" s="34" t="s">
        <v>74</v>
      </c>
      <c r="P46" s="16" t="s">
        <v>125</v>
      </c>
      <c r="Q46" s="17" t="s">
        <v>127</v>
      </c>
      <c r="R46" s="1016" t="s">
        <v>61</v>
      </c>
      <c r="S46" s="17" t="s">
        <v>69</v>
      </c>
      <c r="T46" s="17" t="s">
        <v>10</v>
      </c>
      <c r="U46" s="17" t="s">
        <v>83</v>
      </c>
      <c r="V46" s="18" t="s">
        <v>109</v>
      </c>
      <c r="W46" s="998" t="s">
        <v>12</v>
      </c>
      <c r="X46" s="784" t="s">
        <v>63</v>
      </c>
    </row>
    <row r="47" spans="1:24" s="27" customFormat="1" ht="16.5" customHeight="1" thickBot="1">
      <c r="A47" s="1021"/>
      <c r="B47" s="1030"/>
      <c r="C47" s="1030"/>
      <c r="D47" s="1030"/>
      <c r="E47" s="1030"/>
      <c r="F47" s="1030"/>
      <c r="G47" s="1068"/>
      <c r="H47" s="950"/>
      <c r="I47" s="999"/>
      <c r="J47" s="8" t="s">
        <v>70</v>
      </c>
      <c r="K47" s="12" t="s">
        <v>68</v>
      </c>
      <c r="L47" s="22" t="s">
        <v>66</v>
      </c>
      <c r="M47" s="10" t="s">
        <v>108</v>
      </c>
      <c r="N47" s="8" t="s">
        <v>70</v>
      </c>
      <c r="O47" s="170" t="s">
        <v>68</v>
      </c>
      <c r="P47" s="39" t="s">
        <v>104</v>
      </c>
      <c r="Q47" s="195" t="s">
        <v>70</v>
      </c>
      <c r="R47" s="1016"/>
      <c r="S47" s="38" t="s">
        <v>134</v>
      </c>
      <c r="T47" s="42" t="s">
        <v>104</v>
      </c>
      <c r="U47" s="42" t="s">
        <v>136</v>
      </c>
      <c r="V47" s="196" t="s">
        <v>137</v>
      </c>
      <c r="W47" s="999"/>
      <c r="X47" s="785"/>
    </row>
    <row r="48" spans="1:24" s="27" customFormat="1" ht="15.75" customHeight="1">
      <c r="A48" s="787">
        <v>1</v>
      </c>
      <c r="B48" s="1031" t="s">
        <v>188</v>
      </c>
      <c r="C48" s="1069">
        <v>5000000000</v>
      </c>
      <c r="D48" s="741">
        <v>43</v>
      </c>
      <c r="E48" s="738" t="s">
        <v>57</v>
      </c>
      <c r="F48" s="738">
        <v>1</v>
      </c>
      <c r="G48" s="751" t="s">
        <v>167</v>
      </c>
      <c r="H48" s="171" t="s">
        <v>30</v>
      </c>
      <c r="I48" s="318">
        <v>44216</v>
      </c>
      <c r="J48" s="319">
        <f>I48+7</f>
        <v>44223</v>
      </c>
      <c r="K48" s="319">
        <f>J48+3</f>
        <v>44226</v>
      </c>
      <c r="L48" s="320">
        <f>K48+30</f>
        <v>44256</v>
      </c>
      <c r="M48" s="318">
        <f>L48+10</f>
        <v>44266</v>
      </c>
      <c r="N48" s="319">
        <f>M48+7</f>
        <v>44273</v>
      </c>
      <c r="O48" s="320">
        <f>N48+3</f>
        <v>44276</v>
      </c>
      <c r="P48" s="321">
        <f>O48+5</f>
        <v>44281</v>
      </c>
      <c r="Q48" s="322">
        <f>P48+7</f>
        <v>44288</v>
      </c>
      <c r="R48" s="306">
        <v>5000000000</v>
      </c>
      <c r="S48" s="309">
        <f>Q48+9</f>
        <v>44297</v>
      </c>
      <c r="T48" s="309">
        <f>S48+5</f>
        <v>44302</v>
      </c>
      <c r="U48" s="310">
        <f>T48+4</f>
        <v>44306</v>
      </c>
      <c r="V48" s="311">
        <f>U48+3</f>
        <v>44309</v>
      </c>
      <c r="W48" s="312">
        <f>V48+2</f>
        <v>44311</v>
      </c>
      <c r="X48" s="313">
        <f>W48+120</f>
        <v>44431</v>
      </c>
    </row>
    <row r="49" spans="1:24" s="27" customFormat="1" ht="23.25" customHeight="1" thickBot="1">
      <c r="A49" s="787"/>
      <c r="B49" s="1031"/>
      <c r="C49" s="1070"/>
      <c r="D49" s="742"/>
      <c r="E49" s="755"/>
      <c r="F49" s="755"/>
      <c r="G49" s="757"/>
      <c r="H49" s="118" t="s">
        <v>31</v>
      </c>
      <c r="I49" s="316"/>
      <c r="J49" s="314"/>
      <c r="K49" s="314"/>
      <c r="L49" s="315"/>
      <c r="M49" s="316"/>
      <c r="N49" s="314"/>
      <c r="O49" s="315"/>
      <c r="P49" s="323"/>
      <c r="Q49" s="324"/>
      <c r="R49" s="307"/>
      <c r="S49" s="314"/>
      <c r="T49" s="314"/>
      <c r="U49" s="314"/>
      <c r="V49" s="315"/>
      <c r="W49" s="316"/>
      <c r="X49" s="317"/>
    </row>
    <row r="50" spans="1:24" s="27" customFormat="1" ht="19.5" customHeight="1" thickBot="1">
      <c r="A50" s="193"/>
      <c r="B50" s="194" t="s">
        <v>3</v>
      </c>
      <c r="C50" s="305">
        <f>SUM(C48:C49)</f>
        <v>5000000000</v>
      </c>
      <c r="D50" s="179"/>
      <c r="E50" s="136"/>
      <c r="F50" s="136"/>
      <c r="G50" s="137"/>
      <c r="H50" s="113"/>
      <c r="I50" s="126"/>
      <c r="J50" s="100"/>
      <c r="K50" s="100"/>
      <c r="L50" s="101"/>
      <c r="M50" s="127"/>
      <c r="N50" s="128"/>
      <c r="O50" s="129"/>
      <c r="P50" s="173"/>
      <c r="Q50" s="173"/>
      <c r="R50" s="308">
        <f>SUM(R48:R49)</f>
        <v>5000000000</v>
      </c>
      <c r="S50" s="128"/>
      <c r="T50" s="128"/>
      <c r="U50" s="130"/>
      <c r="V50" s="199"/>
      <c r="W50" s="102"/>
      <c r="X50" s="103"/>
    </row>
    <row r="51" spans="17:27" s="27" customFormat="1" ht="14.25">
      <c r="Q51" s="43"/>
      <c r="W51" s="29"/>
      <c r="X51" s="29"/>
      <c r="AA51" s="28"/>
    </row>
    <row r="52" spans="23:25" s="27" customFormat="1" ht="14.25">
      <c r="W52" s="29"/>
      <c r="X52" s="29"/>
      <c r="Y52" s="29"/>
    </row>
    <row r="53" spans="21:25" s="27" customFormat="1" ht="14.25">
      <c r="U53" s="29"/>
      <c r="V53" s="29"/>
      <c r="Y53" s="29"/>
    </row>
    <row r="54" spans="21:25" s="27" customFormat="1" ht="14.25">
      <c r="U54" s="29"/>
      <c r="V54" s="29"/>
      <c r="Y54" s="29"/>
    </row>
    <row r="55" spans="21:25" s="27" customFormat="1" ht="14.25">
      <c r="U55" s="29"/>
      <c r="V55" s="29"/>
      <c r="Y55" s="29"/>
    </row>
    <row r="56" spans="2:24" ht="23.25">
      <c r="B56" s="13"/>
      <c r="C56" s="5"/>
      <c r="D56" s="5"/>
      <c r="E56" s="5"/>
      <c r="F56" s="5"/>
      <c r="G56" s="5"/>
      <c r="J56" s="5"/>
      <c r="K56" s="20" t="s">
        <v>4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="27" customFormat="1" ht="14.25">
      <c r="Y57" s="29"/>
    </row>
    <row r="58" spans="2:27" ht="15">
      <c r="B58" s="52" t="s">
        <v>38</v>
      </c>
      <c r="C58" s="761" t="s">
        <v>170</v>
      </c>
      <c r="D58" s="762"/>
      <c r="E58" s="762"/>
      <c r="F58" s="762"/>
      <c r="G58" s="762"/>
      <c r="H58" s="762"/>
      <c r="I58" s="763"/>
      <c r="J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2:27" ht="15">
      <c r="B59" s="52" t="s">
        <v>39</v>
      </c>
      <c r="C59" s="761">
        <v>2021</v>
      </c>
      <c r="D59" s="762"/>
      <c r="E59" s="762"/>
      <c r="F59" s="762"/>
      <c r="G59" s="762"/>
      <c r="H59" s="762"/>
      <c r="I59" s="763"/>
      <c r="J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2:27" ht="15">
      <c r="B60" s="52" t="s">
        <v>40</v>
      </c>
      <c r="C60" s="761" t="s">
        <v>175</v>
      </c>
      <c r="D60" s="762"/>
      <c r="E60" s="762"/>
      <c r="F60" s="762"/>
      <c r="G60" s="762"/>
      <c r="H60" s="762"/>
      <c r="I60" s="763"/>
      <c r="J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 ht="15.75" customHeight="1">
      <c r="B61" s="52" t="s">
        <v>41</v>
      </c>
      <c r="C61" s="829" t="s">
        <v>184</v>
      </c>
      <c r="D61" s="830"/>
      <c r="E61" s="830"/>
      <c r="F61" s="830"/>
      <c r="G61" s="830"/>
      <c r="H61" s="830"/>
      <c r="I61" s="831"/>
      <c r="J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5">
      <c r="B62" s="52" t="s">
        <v>42</v>
      </c>
      <c r="C62" s="761" t="s">
        <v>195</v>
      </c>
      <c r="D62" s="762"/>
      <c r="E62" s="762"/>
      <c r="F62" s="762"/>
      <c r="G62" s="762"/>
      <c r="H62" s="762"/>
      <c r="I62" s="763"/>
      <c r="J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s="35" customFormat="1" ht="15">
      <c r="B63" s="36"/>
      <c r="C63" s="36"/>
      <c r="D63" s="36"/>
      <c r="E63" s="36"/>
      <c r="F63" s="36"/>
      <c r="G63" s="36"/>
      <c r="H63" s="36"/>
      <c r="I63" s="36"/>
      <c r="J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8:19" s="30" customFormat="1" ht="23.25">
      <c r="H64" s="33" t="s">
        <v>126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ht="15" customHeight="1" thickBot="1">
      <c r="M65" s="6"/>
    </row>
    <row r="66" ht="15" hidden="1" thickBot="1">
      <c r="B66" s="1"/>
    </row>
    <row r="67" spans="1:23" ht="59.25" customHeight="1" thickBot="1">
      <c r="A67" s="769" t="s">
        <v>29</v>
      </c>
      <c r="B67" s="806"/>
      <c r="C67" s="806"/>
      <c r="D67" s="806"/>
      <c r="E67" s="806"/>
      <c r="F67" s="806"/>
      <c r="G67" s="770"/>
      <c r="H67" s="1042" t="s">
        <v>32</v>
      </c>
      <c r="I67" s="769" t="s">
        <v>106</v>
      </c>
      <c r="J67" s="806"/>
      <c r="K67" s="806"/>
      <c r="L67" s="770"/>
      <c r="M67" s="1084" t="s">
        <v>35</v>
      </c>
      <c r="N67" s="1085"/>
      <c r="O67" s="1086"/>
      <c r="P67" s="1077" t="s">
        <v>0</v>
      </c>
      <c r="Q67" s="1078"/>
      <c r="R67" s="1078"/>
      <c r="S67" s="1078"/>
      <c r="T67" s="1078"/>
      <c r="U67" s="1079"/>
      <c r="V67" s="769" t="s">
        <v>80</v>
      </c>
      <c r="W67" s="770"/>
    </row>
    <row r="68" spans="1:23" s="27" customFormat="1" ht="81" customHeight="1">
      <c r="A68" s="898" t="s">
        <v>27</v>
      </c>
      <c r="B68" s="1045" t="s">
        <v>28</v>
      </c>
      <c r="C68" s="1034" t="s">
        <v>62</v>
      </c>
      <c r="D68" s="1036" t="s">
        <v>13</v>
      </c>
      <c r="E68" s="1045" t="s">
        <v>56</v>
      </c>
      <c r="F68" s="1045" t="s">
        <v>15</v>
      </c>
      <c r="G68" s="1033" t="s">
        <v>37</v>
      </c>
      <c r="H68" s="1043"/>
      <c r="I68" s="998" t="s">
        <v>131</v>
      </c>
      <c r="J68" s="156" t="s">
        <v>130</v>
      </c>
      <c r="K68" s="41" t="s">
        <v>129</v>
      </c>
      <c r="L68" s="34" t="s">
        <v>73</v>
      </c>
      <c r="M68" s="16" t="s">
        <v>115</v>
      </c>
      <c r="N68" s="17" t="s">
        <v>124</v>
      </c>
      <c r="O68" s="34" t="s">
        <v>74</v>
      </c>
      <c r="P68" s="16" t="s">
        <v>125</v>
      </c>
      <c r="Q68" s="17" t="s">
        <v>116</v>
      </c>
      <c r="R68" s="1016" t="s">
        <v>11</v>
      </c>
      <c r="S68" s="17" t="s">
        <v>118</v>
      </c>
      <c r="T68" s="17" t="s">
        <v>110</v>
      </c>
      <c r="U68" s="18" t="s">
        <v>109</v>
      </c>
      <c r="V68" s="1059" t="s">
        <v>12</v>
      </c>
      <c r="W68" s="1060" t="s">
        <v>63</v>
      </c>
    </row>
    <row r="69" spans="1:23" s="27" customFormat="1" ht="16.5" customHeight="1" thickBot="1">
      <c r="A69" s="899"/>
      <c r="B69" s="1046"/>
      <c r="C69" s="1035"/>
      <c r="D69" s="1037"/>
      <c r="E69" s="1046"/>
      <c r="F69" s="1046"/>
      <c r="G69" s="997"/>
      <c r="H69" s="1044"/>
      <c r="I69" s="999"/>
      <c r="J69" s="12" t="s">
        <v>104</v>
      </c>
      <c r="K69" s="12" t="s">
        <v>68</v>
      </c>
      <c r="L69" s="161" t="s">
        <v>67</v>
      </c>
      <c r="M69" s="10" t="s">
        <v>112</v>
      </c>
      <c r="N69" s="7" t="s">
        <v>104</v>
      </c>
      <c r="O69" s="170" t="s">
        <v>68</v>
      </c>
      <c r="P69" s="202" t="s">
        <v>104</v>
      </c>
      <c r="Q69" s="184" t="s">
        <v>104</v>
      </c>
      <c r="R69" s="977"/>
      <c r="S69" s="203" t="s">
        <v>68</v>
      </c>
      <c r="T69" s="184" t="s">
        <v>68</v>
      </c>
      <c r="U69" s="204" t="s">
        <v>107</v>
      </c>
      <c r="V69" s="791"/>
      <c r="W69" s="785"/>
    </row>
    <row r="70" spans="1:23" s="27" customFormat="1" ht="15">
      <c r="A70" s="1047">
        <v>1</v>
      </c>
      <c r="B70" s="990"/>
      <c r="C70" s="1038"/>
      <c r="D70" s="1050"/>
      <c r="E70" s="738"/>
      <c r="F70" s="738"/>
      <c r="G70" s="751"/>
      <c r="H70" s="74" t="s">
        <v>30</v>
      </c>
      <c r="I70" s="80"/>
      <c r="J70" s="117"/>
      <c r="K70" s="115"/>
      <c r="L70" s="116"/>
      <c r="M70" s="80"/>
      <c r="N70" s="151"/>
      <c r="O70" s="116"/>
      <c r="P70" s="200"/>
      <c r="Q70" s="206"/>
      <c r="R70" s="206"/>
      <c r="S70" s="207"/>
      <c r="T70" s="206"/>
      <c r="U70" s="201" t="s">
        <v>43</v>
      </c>
      <c r="V70" s="117"/>
      <c r="W70" s="81"/>
    </row>
    <row r="71" spans="1:23" s="27" customFormat="1" ht="15">
      <c r="A71" s="1048"/>
      <c r="B71" s="1049"/>
      <c r="C71" s="1032"/>
      <c r="D71" s="1029"/>
      <c r="E71" s="755"/>
      <c r="F71" s="755"/>
      <c r="G71" s="757"/>
      <c r="H71" s="118" t="s">
        <v>31</v>
      </c>
      <c r="I71" s="83" t="s">
        <v>43</v>
      </c>
      <c r="J71" s="120"/>
      <c r="K71" s="84"/>
      <c r="L71" s="119"/>
      <c r="M71" s="83"/>
      <c r="N71" s="120"/>
      <c r="O71" s="119"/>
      <c r="P71" s="83"/>
      <c r="Q71" s="84"/>
      <c r="R71" s="84"/>
      <c r="S71" s="84"/>
      <c r="T71" s="84"/>
      <c r="U71" s="85"/>
      <c r="V71" s="120"/>
      <c r="W71" s="85"/>
    </row>
    <row r="72" spans="1:23" s="27" customFormat="1" ht="15">
      <c r="A72" s="1047">
        <v>2</v>
      </c>
      <c r="B72" s="1049"/>
      <c r="C72" s="1032"/>
      <c r="D72" s="1029"/>
      <c r="E72" s="755"/>
      <c r="F72" s="755"/>
      <c r="G72" s="757"/>
      <c r="H72" s="74" t="s">
        <v>30</v>
      </c>
      <c r="I72" s="86"/>
      <c r="J72" s="123"/>
      <c r="K72" s="87"/>
      <c r="L72" s="121"/>
      <c r="M72" s="86"/>
      <c r="N72" s="123"/>
      <c r="O72" s="121"/>
      <c r="P72" s="208"/>
      <c r="Q72" s="89"/>
      <c r="R72" s="78"/>
      <c r="S72" s="87"/>
      <c r="T72" s="87"/>
      <c r="U72" s="88"/>
      <c r="V72" s="123"/>
      <c r="W72" s="88"/>
    </row>
    <row r="73" spans="1:23" s="27" customFormat="1" ht="15">
      <c r="A73" s="1048"/>
      <c r="B73" s="1049"/>
      <c r="C73" s="1032"/>
      <c r="D73" s="1029"/>
      <c r="E73" s="755"/>
      <c r="F73" s="755"/>
      <c r="G73" s="757"/>
      <c r="H73" s="118" t="s">
        <v>31</v>
      </c>
      <c r="I73" s="83"/>
      <c r="J73" s="120"/>
      <c r="K73" s="84"/>
      <c r="L73" s="119"/>
      <c r="M73" s="83"/>
      <c r="N73" s="120"/>
      <c r="O73" s="119"/>
      <c r="P73" s="83"/>
      <c r="Q73" s="84"/>
      <c r="R73" s="84"/>
      <c r="S73" s="84"/>
      <c r="T73" s="84"/>
      <c r="U73" s="85"/>
      <c r="V73" s="120"/>
      <c r="W73" s="85"/>
    </row>
    <row r="74" spans="1:23" s="27" customFormat="1" ht="15">
      <c r="A74" s="1047">
        <v>3</v>
      </c>
      <c r="B74" s="1049"/>
      <c r="C74" s="1032"/>
      <c r="D74" s="1029"/>
      <c r="E74" s="755"/>
      <c r="F74" s="755"/>
      <c r="G74" s="757"/>
      <c r="H74" s="74" t="s">
        <v>30</v>
      </c>
      <c r="I74" s="86"/>
      <c r="J74" s="123"/>
      <c r="K74" s="87"/>
      <c r="L74" s="121"/>
      <c r="M74" s="86"/>
      <c r="N74" s="123"/>
      <c r="O74" s="121"/>
      <c r="P74" s="208"/>
      <c r="Q74" s="89"/>
      <c r="R74" s="78"/>
      <c r="S74" s="87"/>
      <c r="T74" s="87"/>
      <c r="U74" s="88"/>
      <c r="V74" s="123"/>
      <c r="W74" s="88"/>
    </row>
    <row r="75" spans="1:23" s="27" customFormat="1" ht="15">
      <c r="A75" s="1048"/>
      <c r="B75" s="1049"/>
      <c r="C75" s="1032"/>
      <c r="D75" s="1029"/>
      <c r="E75" s="755"/>
      <c r="F75" s="755"/>
      <c r="G75" s="757"/>
      <c r="H75" s="118" t="s">
        <v>31</v>
      </c>
      <c r="I75" s="83"/>
      <c r="J75" s="120"/>
      <c r="K75" s="84"/>
      <c r="L75" s="119"/>
      <c r="M75" s="83"/>
      <c r="N75" s="120"/>
      <c r="O75" s="119"/>
      <c r="P75" s="83"/>
      <c r="Q75" s="84"/>
      <c r="R75" s="84"/>
      <c r="S75" s="84"/>
      <c r="T75" s="84"/>
      <c r="U75" s="85"/>
      <c r="V75" s="120"/>
      <c r="W75" s="85"/>
    </row>
    <row r="76" spans="1:23" s="27" customFormat="1" ht="15">
      <c r="A76" s="1047">
        <v>4</v>
      </c>
      <c r="B76" s="1049"/>
      <c r="C76" s="1032"/>
      <c r="D76" s="1029"/>
      <c r="E76" s="755"/>
      <c r="F76" s="755"/>
      <c r="G76" s="757"/>
      <c r="H76" s="74" t="s">
        <v>30</v>
      </c>
      <c r="I76" s="86"/>
      <c r="J76" s="123"/>
      <c r="K76" s="87"/>
      <c r="L76" s="121"/>
      <c r="M76" s="86"/>
      <c r="N76" s="123"/>
      <c r="O76" s="121"/>
      <c r="P76" s="208"/>
      <c r="Q76" s="89"/>
      <c r="R76" s="78"/>
      <c r="S76" s="87"/>
      <c r="T76" s="87"/>
      <c r="U76" s="88"/>
      <c r="V76" s="123"/>
      <c r="W76" s="88"/>
    </row>
    <row r="77" spans="1:23" s="27" customFormat="1" ht="15">
      <c r="A77" s="1048"/>
      <c r="B77" s="1049"/>
      <c r="C77" s="1032"/>
      <c r="D77" s="1029"/>
      <c r="E77" s="755"/>
      <c r="F77" s="755"/>
      <c r="G77" s="757"/>
      <c r="H77" s="118" t="s">
        <v>31</v>
      </c>
      <c r="I77" s="83"/>
      <c r="J77" s="120"/>
      <c r="K77" s="84"/>
      <c r="L77" s="119"/>
      <c r="M77" s="83"/>
      <c r="N77" s="120"/>
      <c r="O77" s="119"/>
      <c r="P77" s="83"/>
      <c r="Q77" s="84"/>
      <c r="R77" s="84"/>
      <c r="S77" s="84"/>
      <c r="T77" s="84"/>
      <c r="U77" s="85"/>
      <c r="V77" s="120"/>
      <c r="W77" s="85"/>
    </row>
    <row r="78" spans="1:23" s="27" customFormat="1" ht="15">
      <c r="A78" s="1047">
        <v>5</v>
      </c>
      <c r="B78" s="1049"/>
      <c r="C78" s="1032"/>
      <c r="D78" s="1029"/>
      <c r="E78" s="755"/>
      <c r="F78" s="755"/>
      <c r="G78" s="757"/>
      <c r="H78" s="74" t="s">
        <v>30</v>
      </c>
      <c r="I78" s="86"/>
      <c r="J78" s="123"/>
      <c r="K78" s="87"/>
      <c r="L78" s="121"/>
      <c r="M78" s="86"/>
      <c r="N78" s="123"/>
      <c r="O78" s="121"/>
      <c r="P78" s="86"/>
      <c r="Q78" s="87"/>
      <c r="R78" s="78"/>
      <c r="S78" s="87"/>
      <c r="T78" s="87"/>
      <c r="U78" s="88"/>
      <c r="V78" s="123"/>
      <c r="W78" s="88"/>
    </row>
    <row r="79" spans="1:23" s="27" customFormat="1" ht="15">
      <c r="A79" s="1048"/>
      <c r="B79" s="1049"/>
      <c r="C79" s="1032"/>
      <c r="D79" s="1029"/>
      <c r="E79" s="755"/>
      <c r="F79" s="755"/>
      <c r="G79" s="757"/>
      <c r="H79" s="118" t="s">
        <v>31</v>
      </c>
      <c r="I79" s="83"/>
      <c r="J79" s="120"/>
      <c r="K79" s="84"/>
      <c r="L79" s="119"/>
      <c r="M79" s="83"/>
      <c r="N79" s="120"/>
      <c r="O79" s="119"/>
      <c r="P79" s="83"/>
      <c r="Q79" s="84"/>
      <c r="R79" s="84"/>
      <c r="S79" s="84"/>
      <c r="T79" s="84"/>
      <c r="U79" s="85"/>
      <c r="V79" s="120"/>
      <c r="W79" s="85"/>
    </row>
    <row r="80" spans="1:23" s="27" customFormat="1" ht="15">
      <c r="A80" s="1047">
        <v>6</v>
      </c>
      <c r="B80" s="1049"/>
      <c r="C80" s="1052"/>
      <c r="D80" s="1029"/>
      <c r="E80" s="755"/>
      <c r="F80" s="755"/>
      <c r="G80" s="757"/>
      <c r="H80" s="74" t="s">
        <v>30</v>
      </c>
      <c r="I80" s="86"/>
      <c r="J80" s="123"/>
      <c r="K80" s="87"/>
      <c r="L80" s="121"/>
      <c r="M80" s="86"/>
      <c r="N80" s="123"/>
      <c r="O80" s="121"/>
      <c r="P80" s="86"/>
      <c r="Q80" s="87"/>
      <c r="R80" s="78"/>
      <c r="S80" s="87"/>
      <c r="T80" s="87"/>
      <c r="U80" s="88"/>
      <c r="V80" s="123"/>
      <c r="W80" s="88"/>
    </row>
    <row r="81" spans="1:23" s="27" customFormat="1" ht="15.75" thickBot="1">
      <c r="A81" s="1051"/>
      <c r="B81" s="982"/>
      <c r="C81" s="1053"/>
      <c r="D81" s="736"/>
      <c r="E81" s="1054"/>
      <c r="F81" s="1054"/>
      <c r="G81" s="1055"/>
      <c r="H81" s="118" t="s">
        <v>31</v>
      </c>
      <c r="I81" s="91"/>
      <c r="J81" s="135"/>
      <c r="K81" s="92"/>
      <c r="L81" s="124"/>
      <c r="M81" s="94"/>
      <c r="N81" s="133"/>
      <c r="O81" s="205"/>
      <c r="P81" s="91"/>
      <c r="Q81" s="92"/>
      <c r="R81" s="92"/>
      <c r="S81" s="92"/>
      <c r="T81" s="92"/>
      <c r="U81" s="93"/>
      <c r="V81" s="135"/>
      <c r="W81" s="93"/>
    </row>
    <row r="82" spans="1:23" s="27" customFormat="1" ht="15" thickBot="1">
      <c r="A82" s="95"/>
      <c r="B82" s="67" t="s">
        <v>3</v>
      </c>
      <c r="C82" s="73"/>
      <c r="D82" s="69"/>
      <c r="E82" s="96"/>
      <c r="F82" s="96"/>
      <c r="G82" s="97"/>
      <c r="H82" s="125"/>
      <c r="I82" s="126"/>
      <c r="J82" s="126"/>
      <c r="K82" s="100"/>
      <c r="L82" s="101"/>
      <c r="M82" s="102"/>
      <c r="N82" s="126"/>
      <c r="O82" s="100"/>
      <c r="P82" s="128"/>
      <c r="Q82" s="131"/>
      <c r="R82" s="131"/>
      <c r="S82" s="128"/>
      <c r="T82" s="128"/>
      <c r="U82" s="128"/>
      <c r="V82" s="102"/>
      <c r="W82" s="103"/>
    </row>
    <row r="83" spans="11:26" s="27" customFormat="1" ht="14.25">
      <c r="K83" s="3"/>
      <c r="L83" s="3"/>
      <c r="M83" s="3"/>
      <c r="N83" s="3"/>
      <c r="O83" s="3"/>
      <c r="P83" s="3"/>
      <c r="Q83" s="3"/>
      <c r="R83" s="3"/>
      <c r="S83" s="3"/>
      <c r="T83" s="3"/>
      <c r="V83" s="40"/>
      <c r="W83" s="29"/>
      <c r="X83" s="29"/>
      <c r="Z83" s="28"/>
    </row>
    <row r="84" spans="10:25" ht="14.25">
      <c r="J84" s="3"/>
      <c r="K84" s="3"/>
      <c r="L84" s="3"/>
      <c r="M84" s="3"/>
      <c r="N84" s="3"/>
      <c r="O84" s="3"/>
      <c r="P84" s="3"/>
      <c r="Q84" s="3"/>
      <c r="U84" s="40"/>
      <c r="V84" s="40"/>
      <c r="W84" s="29"/>
      <c r="Y84" s="27"/>
    </row>
    <row r="85" spans="3:6" ht="15" thickBot="1">
      <c r="C85" s="24"/>
      <c r="D85" s="24"/>
      <c r="E85" s="24"/>
      <c r="F85" s="24"/>
    </row>
    <row r="86" spans="2:6" ht="22.5" customHeight="1" thickBot="1">
      <c r="B86" s="870" t="s">
        <v>152</v>
      </c>
      <c r="C86" s="871"/>
      <c r="D86" s="871"/>
      <c r="E86" s="871"/>
      <c r="F86" s="872"/>
    </row>
    <row r="87" ht="24.75" customHeight="1"/>
    <row r="88" spans="2:6" ht="15" customHeight="1" thickBot="1">
      <c r="B88" s="25"/>
      <c r="C88" s="26"/>
      <c r="D88" s="26"/>
      <c r="E88" s="26"/>
      <c r="F88" s="26"/>
    </row>
    <row r="89" spans="2:20" ht="21" thickBot="1">
      <c r="B89" s="951" t="s">
        <v>44</v>
      </c>
      <c r="C89" s="951"/>
      <c r="D89" s="952" t="s">
        <v>51</v>
      </c>
      <c r="E89" s="953"/>
      <c r="F89" s="953"/>
      <c r="G89" s="953"/>
      <c r="H89" s="954"/>
      <c r="J89" s="967" t="s">
        <v>54</v>
      </c>
      <c r="K89" s="968"/>
      <c r="L89" s="969" t="s">
        <v>55</v>
      </c>
      <c r="M89" s="970"/>
      <c r="N89" s="971"/>
      <c r="P89" s="856" t="s">
        <v>56</v>
      </c>
      <c r="Q89" s="857"/>
      <c r="R89" s="857"/>
      <c r="S89" s="857"/>
      <c r="T89" s="858"/>
    </row>
    <row r="90" spans="2:20" ht="19.5" customHeight="1" thickBot="1">
      <c r="B90" s="951" t="s">
        <v>138</v>
      </c>
      <c r="C90" s="951"/>
      <c r="D90" s="209">
        <v>1</v>
      </c>
      <c r="E90" s="209" t="s">
        <v>166</v>
      </c>
      <c r="F90" s="832" t="s">
        <v>165</v>
      </c>
      <c r="G90" s="833"/>
      <c r="H90" s="834"/>
      <c r="J90" s="972">
        <v>1</v>
      </c>
      <c r="K90" s="973"/>
      <c r="L90" s="957" t="s">
        <v>139</v>
      </c>
      <c r="M90" s="958"/>
      <c r="N90" s="959"/>
      <c r="P90" s="238">
        <v>1</v>
      </c>
      <c r="Q90" s="238" t="s">
        <v>57</v>
      </c>
      <c r="R90" s="861" t="s">
        <v>151</v>
      </c>
      <c r="S90" s="861"/>
      <c r="T90" s="862"/>
    </row>
    <row r="91" spans="2:20" ht="21.75" customHeight="1" thickBot="1">
      <c r="B91" s="951" t="s">
        <v>46</v>
      </c>
      <c r="C91" s="951"/>
      <c r="D91" s="209">
        <v>2</v>
      </c>
      <c r="E91" s="209" t="s">
        <v>52</v>
      </c>
      <c r="F91" s="832" t="s">
        <v>53</v>
      </c>
      <c r="G91" s="833"/>
      <c r="H91" s="834"/>
      <c r="J91" s="955">
        <v>2</v>
      </c>
      <c r="K91" s="956"/>
      <c r="L91" s="957" t="s">
        <v>140</v>
      </c>
      <c r="M91" s="958"/>
      <c r="N91" s="959"/>
      <c r="P91" s="237">
        <v>2</v>
      </c>
      <c r="Q91" s="237" t="s">
        <v>58</v>
      </c>
      <c r="R91" s="861" t="s">
        <v>59</v>
      </c>
      <c r="S91" s="861"/>
      <c r="T91" s="862"/>
    </row>
    <row r="92" spans="2:20" ht="21.75" customHeight="1" thickBot="1">
      <c r="B92" s="951" t="s">
        <v>47</v>
      </c>
      <c r="C92" s="951"/>
      <c r="D92" s="209">
        <v>3</v>
      </c>
      <c r="E92" s="209" t="s">
        <v>146</v>
      </c>
      <c r="F92" s="832" t="s">
        <v>148</v>
      </c>
      <c r="G92" s="833"/>
      <c r="H92" s="834"/>
      <c r="J92" s="960">
        <v>3</v>
      </c>
      <c r="K92" s="961"/>
      <c r="L92" s="962" t="s">
        <v>141</v>
      </c>
      <c r="M92" s="963"/>
      <c r="N92" s="964"/>
      <c r="P92" s="239">
        <v>3</v>
      </c>
      <c r="Q92" s="239" t="s">
        <v>60</v>
      </c>
      <c r="R92" s="873" t="s">
        <v>150</v>
      </c>
      <c r="S92" s="873"/>
      <c r="T92" s="874"/>
    </row>
    <row r="93" spans="2:14" ht="25.5" customHeight="1" thickBot="1">
      <c r="B93" s="951" t="s">
        <v>48</v>
      </c>
      <c r="C93" s="951"/>
      <c r="J93" s="835">
        <v>4</v>
      </c>
      <c r="K93" s="965"/>
      <c r="L93" s="966" t="s">
        <v>142</v>
      </c>
      <c r="M93" s="849"/>
      <c r="N93" s="850"/>
    </row>
    <row r="94" spans="2:14" ht="19.5" customHeight="1" thickBot="1">
      <c r="B94" s="951" t="s">
        <v>49</v>
      </c>
      <c r="C94" s="951"/>
      <c r="D94" s="952" t="s">
        <v>51</v>
      </c>
      <c r="E94" s="953"/>
      <c r="F94" s="953"/>
      <c r="G94" s="953"/>
      <c r="H94" s="954"/>
      <c r="J94" s="835">
        <v>5</v>
      </c>
      <c r="K94" s="965"/>
      <c r="L94" s="966" t="s">
        <v>143</v>
      </c>
      <c r="M94" s="849"/>
      <c r="N94" s="850"/>
    </row>
    <row r="95" spans="2:14" ht="18.75" thickBot="1">
      <c r="B95" s="252" t="s">
        <v>50</v>
      </c>
      <c r="C95" s="252"/>
      <c r="D95" s="209">
        <v>1</v>
      </c>
      <c r="E95" s="209" t="s">
        <v>159</v>
      </c>
      <c r="F95" s="832" t="s">
        <v>160</v>
      </c>
      <c r="G95" s="833"/>
      <c r="H95" s="834"/>
      <c r="J95" s="835">
        <v>6</v>
      </c>
      <c r="K95" s="965"/>
      <c r="L95" s="966" t="s">
        <v>144</v>
      </c>
      <c r="M95" s="849"/>
      <c r="N95" s="850"/>
    </row>
    <row r="96" spans="2:8" ht="27" customHeight="1" thickBot="1">
      <c r="B96" s="951" t="s">
        <v>149</v>
      </c>
      <c r="C96" s="951"/>
      <c r="D96" s="209">
        <v>2</v>
      </c>
      <c r="E96" s="209" t="s">
        <v>161</v>
      </c>
      <c r="F96" s="832" t="s">
        <v>162</v>
      </c>
      <c r="G96" s="833"/>
      <c r="H96" s="834"/>
    </row>
    <row r="97" spans="4:8" ht="15" customHeight="1" thickBot="1">
      <c r="D97" s="209">
        <v>3</v>
      </c>
      <c r="E97" s="209" t="s">
        <v>163</v>
      </c>
      <c r="F97" s="832" t="s">
        <v>164</v>
      </c>
      <c r="G97" s="833"/>
      <c r="H97" s="834"/>
    </row>
    <row r="98" ht="21.75" customHeight="1"/>
    <row r="99" ht="24.75" customHeight="1"/>
    <row r="100" ht="21.75" customHeight="1"/>
    <row r="101" ht="21.75" customHeight="1"/>
    <row r="102" ht="21.75" customHeight="1"/>
  </sheetData>
  <sheetProtection/>
  <mergeCells count="171">
    <mergeCell ref="F97:H97"/>
    <mergeCell ref="J94:K94"/>
    <mergeCell ref="L94:N94"/>
    <mergeCell ref="J95:K95"/>
    <mergeCell ref="L95:N95"/>
    <mergeCell ref="B96:C96"/>
    <mergeCell ref="B94:C94"/>
    <mergeCell ref="R90:T90"/>
    <mergeCell ref="R91:T91"/>
    <mergeCell ref="R92:T92"/>
    <mergeCell ref="D94:H94"/>
    <mergeCell ref="F95:H95"/>
    <mergeCell ref="S12:Y12"/>
    <mergeCell ref="P45:V45"/>
    <mergeCell ref="I67:L67"/>
    <mergeCell ref="M67:O67"/>
    <mergeCell ref="L90:N90"/>
    <mergeCell ref="F90:H90"/>
    <mergeCell ref="C38:I38"/>
    <mergeCell ref="C39:I39"/>
    <mergeCell ref="C40:I40"/>
    <mergeCell ref="W46:W47"/>
    <mergeCell ref="L91:N91"/>
    <mergeCell ref="P67:U67"/>
    <mergeCell ref="V67:W67"/>
    <mergeCell ref="I45:L45"/>
    <mergeCell ref="I68:I69"/>
    <mergeCell ref="L92:N92"/>
    <mergeCell ref="L93:N93"/>
    <mergeCell ref="L89:N89"/>
    <mergeCell ref="P89:T89"/>
    <mergeCell ref="F96:H96"/>
    <mergeCell ref="F91:H91"/>
    <mergeCell ref="F92:H92"/>
    <mergeCell ref="J89:K89"/>
    <mergeCell ref="J90:K90"/>
    <mergeCell ref="J91:K91"/>
    <mergeCell ref="J92:K92"/>
    <mergeCell ref="J93:K93"/>
    <mergeCell ref="D89:H89"/>
    <mergeCell ref="P12:R12"/>
    <mergeCell ref="C3:I3"/>
    <mergeCell ref="C4:I4"/>
    <mergeCell ref="C5:I5"/>
    <mergeCell ref="C6:I6"/>
    <mergeCell ref="C7:I7"/>
    <mergeCell ref="A12:G12"/>
    <mergeCell ref="F48:F49"/>
    <mergeCell ref="F46:F47"/>
    <mergeCell ref="D46:D47"/>
    <mergeCell ref="C59:I59"/>
    <mergeCell ref="C60:I60"/>
    <mergeCell ref="C61:I61"/>
    <mergeCell ref="C58:I58"/>
    <mergeCell ref="E46:E47"/>
    <mergeCell ref="D48:D49"/>
    <mergeCell ref="C48:C49"/>
    <mergeCell ref="R46:R47"/>
    <mergeCell ref="R68:R69"/>
    <mergeCell ref="I46:I47"/>
    <mergeCell ref="H45:H47"/>
    <mergeCell ref="C36:I36"/>
    <mergeCell ref="C37:I37"/>
    <mergeCell ref="G46:G47"/>
    <mergeCell ref="E48:E49"/>
    <mergeCell ref="C46:C47"/>
    <mergeCell ref="G48:G49"/>
    <mergeCell ref="AA13:AA14"/>
    <mergeCell ref="V68:V69"/>
    <mergeCell ref="W68:W69"/>
    <mergeCell ref="U13:U14"/>
    <mergeCell ref="Z13:Z14"/>
    <mergeCell ref="X46:X47"/>
    <mergeCell ref="G13:G14"/>
    <mergeCell ref="H12:H14"/>
    <mergeCell ref="D13:D14"/>
    <mergeCell ref="E13:E14"/>
    <mergeCell ref="G19:G20"/>
    <mergeCell ref="G17:G18"/>
    <mergeCell ref="F13:F14"/>
    <mergeCell ref="F17:F18"/>
    <mergeCell ref="G15:G16"/>
    <mergeCell ref="E17:E18"/>
    <mergeCell ref="I13:I14"/>
    <mergeCell ref="A80:A81"/>
    <mergeCell ref="B80:B81"/>
    <mergeCell ref="C80:C81"/>
    <mergeCell ref="D80:D81"/>
    <mergeCell ref="F80:F81"/>
    <mergeCell ref="G80:G81"/>
    <mergeCell ref="E80:E81"/>
    <mergeCell ref="A78:A79"/>
    <mergeCell ref="B78:B79"/>
    <mergeCell ref="A76:A77"/>
    <mergeCell ref="B76:B77"/>
    <mergeCell ref="C76:C77"/>
    <mergeCell ref="D76:D77"/>
    <mergeCell ref="A74:A75"/>
    <mergeCell ref="B74:B75"/>
    <mergeCell ref="A72:A73"/>
    <mergeCell ref="B72:B73"/>
    <mergeCell ref="C72:C73"/>
    <mergeCell ref="D72:D73"/>
    <mergeCell ref="A70:A71"/>
    <mergeCell ref="B70:B71"/>
    <mergeCell ref="D70:D71"/>
    <mergeCell ref="F68:F69"/>
    <mergeCell ref="A68:A69"/>
    <mergeCell ref="G70:G71"/>
    <mergeCell ref="F70:F71"/>
    <mergeCell ref="E68:E69"/>
    <mergeCell ref="E70:E71"/>
    <mergeCell ref="B68:B69"/>
    <mergeCell ref="A67:G67"/>
    <mergeCell ref="B13:B14"/>
    <mergeCell ref="C13:C14"/>
    <mergeCell ref="D15:D16"/>
    <mergeCell ref="B15:B16"/>
    <mergeCell ref="E15:E16"/>
    <mergeCell ref="C19:C20"/>
    <mergeCell ref="E19:E20"/>
    <mergeCell ref="C62:I62"/>
    <mergeCell ref="H67:H69"/>
    <mergeCell ref="A15:A16"/>
    <mergeCell ref="A17:A18"/>
    <mergeCell ref="A19:A20"/>
    <mergeCell ref="D17:D18"/>
    <mergeCell ref="B19:B20"/>
    <mergeCell ref="B17:B18"/>
    <mergeCell ref="C17:C18"/>
    <mergeCell ref="C15:C16"/>
    <mergeCell ref="E72:E73"/>
    <mergeCell ref="G68:G69"/>
    <mergeCell ref="E78:E79"/>
    <mergeCell ref="C68:C69"/>
    <mergeCell ref="D68:D69"/>
    <mergeCell ref="C74:C75"/>
    <mergeCell ref="C70:C71"/>
    <mergeCell ref="G72:G73"/>
    <mergeCell ref="F72:F73"/>
    <mergeCell ref="G74:G75"/>
    <mergeCell ref="B48:B49"/>
    <mergeCell ref="B89:C89"/>
    <mergeCell ref="G78:G79"/>
    <mergeCell ref="B86:F86"/>
    <mergeCell ref="F78:F79"/>
    <mergeCell ref="F76:F77"/>
    <mergeCell ref="F74:F75"/>
    <mergeCell ref="E76:E77"/>
    <mergeCell ref="G76:G77"/>
    <mergeCell ref="C78:C79"/>
    <mergeCell ref="F15:F16"/>
    <mergeCell ref="D19:D20"/>
    <mergeCell ref="B90:C90"/>
    <mergeCell ref="B93:C93"/>
    <mergeCell ref="B91:C91"/>
    <mergeCell ref="B92:C92"/>
    <mergeCell ref="E74:E75"/>
    <mergeCell ref="D74:D75"/>
    <mergeCell ref="B46:B47"/>
    <mergeCell ref="D78:D79"/>
    <mergeCell ref="A48:A49"/>
    <mergeCell ref="A46:A47"/>
    <mergeCell ref="Z12:AA12"/>
    <mergeCell ref="W45:X45"/>
    <mergeCell ref="I12:M12"/>
    <mergeCell ref="N12:O12"/>
    <mergeCell ref="M45:O45"/>
    <mergeCell ref="A45:G45"/>
    <mergeCell ref="A13:A14"/>
    <mergeCell ref="F19:F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Ansoumane  BANGOURA</cp:lastModifiedBy>
  <cp:lastPrinted>2022-12-13T14:24:38Z</cp:lastPrinted>
  <dcterms:created xsi:type="dcterms:W3CDTF">2010-02-02T07:04:36Z</dcterms:created>
  <dcterms:modified xsi:type="dcterms:W3CDTF">2024-03-30T14:07:45Z</dcterms:modified>
  <cp:category/>
  <cp:version/>
  <cp:contentType/>
  <cp:contentStatus/>
</cp:coreProperties>
</file>