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minimized="1" xWindow="-120" yWindow="-120" windowWidth="20736" windowHeight="11160" activeTab="1"/>
  </bookViews>
  <sheets>
    <sheet name="Fourniture1" sheetId="4" r:id="rId1"/>
    <sheet name="Travaux1" sheetId="5" r:id="rId2"/>
    <sheet name="PRESTATION" sheetId="6" r:id="rId3"/>
    <sheet name="cotation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5" l="1"/>
  <c r="C16" i="7"/>
  <c r="K14" i="7"/>
  <c r="L14" i="7"/>
  <c r="M14" i="7"/>
  <c r="N14" i="7"/>
  <c r="O14" i="7"/>
  <c r="P14" i="7"/>
  <c r="Q14" i="7"/>
  <c r="S14" i="7" s="1"/>
  <c r="T14" i="7" s="1"/>
  <c r="U14" i="7" s="1"/>
  <c r="V14" i="7" s="1"/>
  <c r="W14" i="7" s="1"/>
  <c r="X14" i="7" s="1"/>
  <c r="J12" i="7"/>
  <c r="K12" i="7" s="1"/>
  <c r="L12" i="7" s="1"/>
  <c r="M12" i="7" s="1"/>
  <c r="N12" i="7" s="1"/>
  <c r="O12" i="7" s="1"/>
  <c r="P12" i="7" s="1"/>
  <c r="Q12" i="7" s="1"/>
  <c r="S12" i="7" s="1"/>
  <c r="T12" i="7" s="1"/>
  <c r="U12" i="7" s="1"/>
  <c r="V12" i="7" s="1"/>
  <c r="W12" i="7" s="1"/>
  <c r="X12" i="7" s="1"/>
  <c r="J19" i="6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X19" i="6" s="1"/>
  <c r="Y19" i="6" s="1"/>
  <c r="Z19" i="6" s="1"/>
  <c r="AA19" i="6" s="1"/>
  <c r="AB19" i="6" s="1"/>
  <c r="AC19" i="6" s="1"/>
  <c r="J17" i="6"/>
  <c r="K17" i="6" s="1"/>
  <c r="L17" i="6" s="1"/>
  <c r="M17" i="6" s="1"/>
  <c r="N17" i="6" s="1"/>
  <c r="O17" i="6" s="1"/>
  <c r="P17" i="6" s="1"/>
  <c r="Q17" i="6" s="1"/>
  <c r="R17" i="6" s="1"/>
  <c r="S17" i="6" s="1"/>
  <c r="T17" i="6" s="1"/>
  <c r="U17" i="6" s="1"/>
  <c r="V17" i="6" s="1"/>
  <c r="X17" i="6" s="1"/>
  <c r="Y17" i="6" s="1"/>
  <c r="Z17" i="6" s="1"/>
  <c r="AA17" i="6" s="1"/>
  <c r="AB17" i="6" s="1"/>
  <c r="AC17" i="6" s="1"/>
  <c r="J15" i="6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X15" i="6" s="1"/>
  <c r="Y15" i="6" s="1"/>
  <c r="Z15" i="6" s="1"/>
  <c r="AA15" i="6" s="1"/>
  <c r="AB15" i="6" s="1"/>
  <c r="AC15" i="6" s="1"/>
  <c r="J28" i="4"/>
  <c r="K28" i="4" s="1"/>
  <c r="L28" i="4" s="1"/>
  <c r="M28" i="4" s="1"/>
  <c r="N28" i="4" s="1"/>
  <c r="O28" i="4" s="1"/>
  <c r="P28" i="4" s="1"/>
  <c r="Q28" i="4" s="1"/>
  <c r="S28" i="4" s="1"/>
  <c r="T28" i="4" s="1"/>
  <c r="U28" i="4" s="1"/>
  <c r="V28" i="4" s="1"/>
  <c r="W28" i="4" s="1"/>
  <c r="X28" i="4" s="1"/>
  <c r="J26" i="4"/>
  <c r="K26" i="4" s="1"/>
  <c r="L26" i="4" s="1"/>
  <c r="M26" i="4" s="1"/>
  <c r="N26" i="4" s="1"/>
  <c r="O26" i="4" s="1"/>
  <c r="P26" i="4" s="1"/>
  <c r="Q26" i="4" s="1"/>
  <c r="S26" i="4" s="1"/>
  <c r="T26" i="4" s="1"/>
  <c r="U26" i="4" s="1"/>
  <c r="V26" i="4" s="1"/>
  <c r="W26" i="4" s="1"/>
  <c r="X26" i="4" s="1"/>
  <c r="J24" i="4"/>
  <c r="K24" i="4" s="1"/>
  <c r="L24" i="4" s="1"/>
  <c r="M24" i="4" s="1"/>
  <c r="N24" i="4" s="1"/>
  <c r="O24" i="4" s="1"/>
  <c r="P24" i="4" s="1"/>
  <c r="Q24" i="4" s="1"/>
  <c r="S24" i="4" s="1"/>
  <c r="T24" i="4" s="1"/>
  <c r="U24" i="4" s="1"/>
  <c r="V24" i="4" s="1"/>
  <c r="W24" i="4" s="1"/>
  <c r="X24" i="4" s="1"/>
  <c r="J22" i="4"/>
  <c r="K22" i="4" s="1"/>
  <c r="L22" i="4" s="1"/>
  <c r="M22" i="4" s="1"/>
  <c r="N22" i="4" s="1"/>
  <c r="O22" i="4" s="1"/>
  <c r="P22" i="4" s="1"/>
  <c r="Q22" i="4" s="1"/>
  <c r="S22" i="4" s="1"/>
  <c r="T22" i="4" s="1"/>
  <c r="U22" i="4" s="1"/>
  <c r="V22" i="4" s="1"/>
  <c r="W22" i="4" s="1"/>
  <c r="X22" i="4" s="1"/>
  <c r="J20" i="4"/>
  <c r="K20" i="4" s="1"/>
  <c r="L20" i="4" s="1"/>
  <c r="M20" i="4" s="1"/>
  <c r="N20" i="4" s="1"/>
  <c r="O20" i="4" s="1"/>
  <c r="P20" i="4" s="1"/>
  <c r="Q20" i="4" s="1"/>
  <c r="S20" i="4" s="1"/>
  <c r="T20" i="4" s="1"/>
  <c r="U20" i="4" s="1"/>
  <c r="V20" i="4" s="1"/>
  <c r="W20" i="4" s="1"/>
  <c r="X20" i="4" s="1"/>
  <c r="J18" i="4"/>
  <c r="K18" i="4" s="1"/>
  <c r="L18" i="4" s="1"/>
  <c r="M18" i="4" s="1"/>
  <c r="N18" i="4" s="1"/>
  <c r="O18" i="4" s="1"/>
  <c r="P18" i="4" s="1"/>
  <c r="Q18" i="4" s="1"/>
  <c r="S18" i="4" s="1"/>
  <c r="T18" i="4" s="1"/>
  <c r="U18" i="4" s="1"/>
  <c r="V18" i="4" s="1"/>
  <c r="W18" i="4" s="1"/>
  <c r="X18" i="4" s="1"/>
  <c r="J16" i="4"/>
  <c r="K16" i="4" s="1"/>
  <c r="L16" i="4" s="1"/>
  <c r="M16" i="4" s="1"/>
  <c r="N16" i="4" s="1"/>
  <c r="O16" i="4" s="1"/>
  <c r="P16" i="4" s="1"/>
  <c r="Q16" i="4" s="1"/>
  <c r="S16" i="4" s="1"/>
  <c r="T16" i="4" s="1"/>
  <c r="U16" i="4" s="1"/>
  <c r="V16" i="4" s="1"/>
  <c r="W16" i="4" s="1"/>
  <c r="X16" i="4" s="1"/>
  <c r="J20" i="5"/>
  <c r="K20" i="5" s="1"/>
  <c r="L20" i="5" s="1"/>
  <c r="M20" i="5" s="1"/>
  <c r="N20" i="5" s="1"/>
  <c r="O20" i="5" s="1"/>
  <c r="P20" i="5" s="1"/>
  <c r="Q20" i="5" s="1"/>
  <c r="S20" i="5" s="1"/>
  <c r="T20" i="5" s="1"/>
  <c r="U20" i="5" s="1"/>
  <c r="V20" i="5" s="1"/>
  <c r="W20" i="5" s="1"/>
  <c r="X20" i="5" s="1"/>
  <c r="J18" i="5"/>
  <c r="K18" i="5" s="1"/>
  <c r="L18" i="5" s="1"/>
  <c r="M18" i="5" s="1"/>
  <c r="N18" i="5" s="1"/>
  <c r="O18" i="5" s="1"/>
  <c r="P18" i="5" s="1"/>
  <c r="Q18" i="5" s="1"/>
  <c r="S18" i="5" s="1"/>
  <c r="T18" i="5" s="1"/>
  <c r="U18" i="5" s="1"/>
  <c r="V18" i="5" s="1"/>
  <c r="W18" i="5" s="1"/>
  <c r="X18" i="5" s="1"/>
  <c r="J16" i="5"/>
  <c r="K16" i="5" s="1"/>
  <c r="L16" i="5" s="1"/>
  <c r="M16" i="5" s="1"/>
  <c r="N16" i="5" s="1"/>
  <c r="O16" i="5" s="1"/>
  <c r="P16" i="5" s="1"/>
  <c r="Q16" i="5" s="1"/>
  <c r="S16" i="5" s="1"/>
  <c r="T16" i="5" s="1"/>
  <c r="U16" i="5" s="1"/>
  <c r="V16" i="5" s="1"/>
  <c r="W16" i="5" s="1"/>
  <c r="X16" i="5" s="1"/>
  <c r="J14" i="5"/>
  <c r="K14" i="5" s="1"/>
  <c r="L14" i="5" s="1"/>
  <c r="M14" i="5" s="1"/>
  <c r="N14" i="5" s="1"/>
  <c r="O14" i="5" s="1"/>
  <c r="P14" i="5" s="1"/>
  <c r="Q14" i="5" s="1"/>
  <c r="S14" i="5" s="1"/>
  <c r="T14" i="5" s="1"/>
  <c r="U14" i="5" s="1"/>
  <c r="V14" i="5" s="1"/>
  <c r="W14" i="5" s="1"/>
  <c r="X14" i="5" s="1"/>
  <c r="J12" i="5"/>
  <c r="K12" i="5" s="1"/>
  <c r="L12" i="5" s="1"/>
  <c r="M12" i="5" s="1"/>
  <c r="N12" i="5" s="1"/>
  <c r="O12" i="5" s="1"/>
  <c r="P12" i="5" s="1"/>
  <c r="Q12" i="5" s="1"/>
  <c r="S12" i="5" s="1"/>
  <c r="T12" i="5" s="1"/>
  <c r="U12" i="5" s="1"/>
  <c r="V12" i="5" s="1"/>
  <c r="W12" i="5" s="1"/>
  <c r="X12" i="5" s="1"/>
  <c r="C23" i="6" l="1"/>
  <c r="J13" i="6" l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X13" i="6" s="1"/>
  <c r="Y13" i="6" s="1"/>
  <c r="Z13" i="6" s="1"/>
  <c r="AA13" i="6" s="1"/>
  <c r="AB13" i="6" s="1"/>
  <c r="AC13" i="6" s="1"/>
  <c r="C63" i="4"/>
  <c r="J21" i="6" l="1"/>
  <c r="K21" i="6" s="1"/>
  <c r="L21" i="6" s="1"/>
  <c r="M21" i="6" s="1"/>
  <c r="N21" i="6" s="1"/>
  <c r="O21" i="6" s="1"/>
  <c r="P21" i="6" s="1"/>
  <c r="Q21" i="6" s="1"/>
  <c r="R21" i="6" s="1"/>
  <c r="S21" i="6" s="1"/>
  <c r="T21" i="6" s="1"/>
  <c r="U21" i="6" s="1"/>
  <c r="V21" i="6" s="1"/>
  <c r="X21" i="6" s="1"/>
  <c r="Y21" i="6" s="1"/>
  <c r="Z21" i="6" s="1"/>
  <c r="AA21" i="6" s="1"/>
  <c r="AB21" i="6" s="1"/>
  <c r="AC21" i="6" s="1"/>
  <c r="J62" i="4" l="1"/>
  <c r="K62" i="4" s="1"/>
  <c r="L62" i="4" s="1"/>
  <c r="M62" i="4" s="1"/>
  <c r="N62" i="4" s="1"/>
  <c r="O62" i="4" s="1"/>
  <c r="P62" i="4" s="1"/>
  <c r="Q62" i="4" s="1"/>
  <c r="S62" i="4" s="1"/>
  <c r="T62" i="4" s="1"/>
  <c r="U62" i="4" s="1"/>
  <c r="V62" i="4" s="1"/>
  <c r="W62" i="4" s="1"/>
  <c r="X62" i="4" s="1"/>
  <c r="J60" i="4"/>
  <c r="K60" i="4" s="1"/>
  <c r="L60" i="4" s="1"/>
  <c r="M60" i="4" s="1"/>
  <c r="N60" i="4" s="1"/>
  <c r="O60" i="4" s="1"/>
  <c r="P60" i="4" s="1"/>
  <c r="Q60" i="4" s="1"/>
  <c r="S60" i="4" s="1"/>
  <c r="T60" i="4" s="1"/>
  <c r="U60" i="4" s="1"/>
  <c r="V60" i="4" s="1"/>
  <c r="W60" i="4" s="1"/>
  <c r="X60" i="4" s="1"/>
  <c r="J58" i="4"/>
  <c r="K58" i="4" s="1"/>
  <c r="L58" i="4" s="1"/>
  <c r="M58" i="4" s="1"/>
  <c r="N58" i="4" s="1"/>
  <c r="O58" i="4" s="1"/>
  <c r="P58" i="4" s="1"/>
  <c r="Q58" i="4" s="1"/>
  <c r="S58" i="4" s="1"/>
  <c r="T58" i="4" s="1"/>
  <c r="U58" i="4" s="1"/>
  <c r="V58" i="4" s="1"/>
  <c r="W58" i="4" s="1"/>
  <c r="X58" i="4" s="1"/>
  <c r="J56" i="4"/>
  <c r="K56" i="4" s="1"/>
  <c r="L56" i="4" s="1"/>
  <c r="M56" i="4" s="1"/>
  <c r="N56" i="4" s="1"/>
  <c r="O56" i="4" s="1"/>
  <c r="P56" i="4" s="1"/>
  <c r="Q56" i="4" s="1"/>
  <c r="S56" i="4" s="1"/>
  <c r="T56" i="4" s="1"/>
  <c r="U56" i="4" s="1"/>
  <c r="V56" i="4" s="1"/>
  <c r="W56" i="4" s="1"/>
  <c r="X56" i="4" s="1"/>
  <c r="J54" i="4"/>
  <c r="K54" i="4" s="1"/>
  <c r="L54" i="4" s="1"/>
  <c r="M54" i="4" s="1"/>
  <c r="N54" i="4" s="1"/>
  <c r="O54" i="4" s="1"/>
  <c r="P54" i="4" s="1"/>
  <c r="Q54" i="4" s="1"/>
  <c r="S54" i="4" s="1"/>
  <c r="T54" i="4" s="1"/>
  <c r="U54" i="4" s="1"/>
  <c r="V54" i="4" s="1"/>
  <c r="W54" i="4" s="1"/>
  <c r="X54" i="4" s="1"/>
  <c r="J52" i="4"/>
  <c r="K52" i="4" s="1"/>
  <c r="L52" i="4" s="1"/>
  <c r="M52" i="4" s="1"/>
  <c r="N52" i="4" s="1"/>
  <c r="O52" i="4" s="1"/>
  <c r="P52" i="4" s="1"/>
  <c r="Q52" i="4" s="1"/>
  <c r="S52" i="4" s="1"/>
  <c r="T52" i="4" s="1"/>
  <c r="U52" i="4" s="1"/>
  <c r="V52" i="4" s="1"/>
  <c r="W52" i="4" s="1"/>
  <c r="X52" i="4" s="1"/>
  <c r="J50" i="4"/>
  <c r="K50" i="4" s="1"/>
  <c r="L50" i="4" s="1"/>
  <c r="M50" i="4" s="1"/>
  <c r="N50" i="4" s="1"/>
  <c r="O50" i="4" s="1"/>
  <c r="P50" i="4" s="1"/>
  <c r="Q50" i="4" s="1"/>
  <c r="S50" i="4" s="1"/>
  <c r="T50" i="4" s="1"/>
  <c r="U50" i="4" s="1"/>
  <c r="V50" i="4" s="1"/>
  <c r="W50" i="4" s="1"/>
  <c r="X50" i="4" s="1"/>
  <c r="J48" i="4"/>
  <c r="K48" i="4" s="1"/>
  <c r="L48" i="4" s="1"/>
  <c r="M48" i="4" s="1"/>
  <c r="N48" i="4" s="1"/>
  <c r="O48" i="4" s="1"/>
  <c r="P48" i="4" s="1"/>
  <c r="Q48" i="4" s="1"/>
  <c r="S48" i="4" s="1"/>
  <c r="T48" i="4" s="1"/>
  <c r="U48" i="4" s="1"/>
  <c r="V48" i="4" s="1"/>
  <c r="W48" i="4" s="1"/>
  <c r="X48" i="4" s="1"/>
  <c r="J46" i="4"/>
  <c r="K46" i="4" s="1"/>
  <c r="L46" i="4" s="1"/>
  <c r="M46" i="4" s="1"/>
  <c r="N46" i="4" s="1"/>
  <c r="O46" i="4" s="1"/>
  <c r="P46" i="4" s="1"/>
  <c r="Q46" i="4" s="1"/>
  <c r="S46" i="4" s="1"/>
  <c r="T46" i="4" s="1"/>
  <c r="U46" i="4" s="1"/>
  <c r="V46" i="4" s="1"/>
  <c r="W46" i="4" s="1"/>
  <c r="X46" i="4" s="1"/>
  <c r="J44" i="4"/>
  <c r="K44" i="4" s="1"/>
  <c r="L44" i="4" s="1"/>
  <c r="M44" i="4" s="1"/>
  <c r="N44" i="4" s="1"/>
  <c r="O44" i="4" s="1"/>
  <c r="P44" i="4" s="1"/>
  <c r="Q44" i="4" s="1"/>
  <c r="S44" i="4" s="1"/>
  <c r="T44" i="4" s="1"/>
  <c r="U44" i="4" s="1"/>
  <c r="V44" i="4" s="1"/>
  <c r="W44" i="4" s="1"/>
  <c r="X44" i="4" s="1"/>
  <c r="J42" i="4"/>
  <c r="K42" i="4" s="1"/>
  <c r="L42" i="4" s="1"/>
  <c r="M42" i="4" s="1"/>
  <c r="N42" i="4" s="1"/>
  <c r="O42" i="4" s="1"/>
  <c r="P42" i="4" s="1"/>
  <c r="Q42" i="4" s="1"/>
  <c r="S42" i="4" s="1"/>
  <c r="T42" i="4" s="1"/>
  <c r="U42" i="4" s="1"/>
  <c r="V42" i="4" s="1"/>
  <c r="W42" i="4" s="1"/>
  <c r="X42" i="4" s="1"/>
  <c r="J40" i="4"/>
  <c r="K40" i="4" s="1"/>
  <c r="L40" i="4" s="1"/>
  <c r="M40" i="4" s="1"/>
  <c r="N40" i="4" s="1"/>
  <c r="O40" i="4" s="1"/>
  <c r="P40" i="4" s="1"/>
  <c r="Q40" i="4" s="1"/>
  <c r="S40" i="4" s="1"/>
  <c r="T40" i="4" s="1"/>
  <c r="U40" i="4" s="1"/>
  <c r="V40" i="4" s="1"/>
  <c r="W40" i="4" s="1"/>
  <c r="X40" i="4" s="1"/>
  <c r="J38" i="4"/>
  <c r="K38" i="4" s="1"/>
  <c r="L38" i="4" s="1"/>
  <c r="M38" i="4" s="1"/>
  <c r="N38" i="4" s="1"/>
  <c r="O38" i="4" s="1"/>
  <c r="P38" i="4" s="1"/>
  <c r="Q38" i="4" s="1"/>
  <c r="S38" i="4" s="1"/>
  <c r="T38" i="4" s="1"/>
  <c r="U38" i="4" s="1"/>
  <c r="V38" i="4" s="1"/>
  <c r="W38" i="4" s="1"/>
  <c r="X38" i="4" s="1"/>
  <c r="J36" i="4"/>
  <c r="K36" i="4" s="1"/>
  <c r="L36" i="4" s="1"/>
  <c r="M36" i="4" s="1"/>
  <c r="N36" i="4" s="1"/>
  <c r="O36" i="4" s="1"/>
  <c r="P36" i="4" s="1"/>
  <c r="Q36" i="4" s="1"/>
  <c r="S36" i="4" s="1"/>
  <c r="T36" i="4" s="1"/>
  <c r="U36" i="4" s="1"/>
  <c r="V36" i="4" s="1"/>
  <c r="W36" i="4" s="1"/>
  <c r="X36" i="4" s="1"/>
  <c r="J34" i="4"/>
  <c r="K34" i="4" s="1"/>
  <c r="L34" i="4" s="1"/>
  <c r="M34" i="4" s="1"/>
  <c r="N34" i="4" s="1"/>
  <c r="O34" i="4" s="1"/>
  <c r="P34" i="4" s="1"/>
  <c r="Q34" i="4" s="1"/>
  <c r="S34" i="4" s="1"/>
  <c r="T34" i="4" s="1"/>
  <c r="U34" i="4" s="1"/>
  <c r="V34" i="4" s="1"/>
  <c r="W34" i="4" s="1"/>
  <c r="X34" i="4" s="1"/>
  <c r="J32" i="4"/>
  <c r="K32" i="4" s="1"/>
  <c r="L32" i="4" s="1"/>
  <c r="M32" i="4" s="1"/>
  <c r="N32" i="4" s="1"/>
  <c r="O32" i="4" s="1"/>
  <c r="P32" i="4" s="1"/>
  <c r="Q32" i="4" s="1"/>
  <c r="S32" i="4" s="1"/>
  <c r="T32" i="4" s="1"/>
  <c r="U32" i="4" s="1"/>
  <c r="V32" i="4" s="1"/>
  <c r="W32" i="4" s="1"/>
  <c r="X32" i="4" s="1"/>
  <c r="J30" i="4"/>
  <c r="K30" i="4" s="1"/>
  <c r="L30" i="4" s="1"/>
  <c r="M30" i="4" s="1"/>
  <c r="N30" i="4" s="1"/>
  <c r="O30" i="4" s="1"/>
  <c r="P30" i="4" s="1"/>
  <c r="Q30" i="4" s="1"/>
  <c r="S30" i="4" s="1"/>
  <c r="T30" i="4" s="1"/>
  <c r="U30" i="4" s="1"/>
  <c r="V30" i="4" s="1"/>
  <c r="W30" i="4" s="1"/>
  <c r="X30" i="4" s="1"/>
  <c r="J14" i="4"/>
  <c r="K14" i="4" s="1"/>
  <c r="L14" i="4" s="1"/>
  <c r="M14" i="4" s="1"/>
  <c r="N14" i="4" s="1"/>
  <c r="O14" i="4" s="1"/>
  <c r="P14" i="4" s="1"/>
  <c r="Q14" i="4" s="1"/>
  <c r="S14" i="4" s="1"/>
  <c r="T14" i="4" s="1"/>
  <c r="U14" i="4" s="1"/>
  <c r="V14" i="4" s="1"/>
  <c r="W14" i="4" s="1"/>
  <c r="X14" i="4" s="1"/>
</calcChain>
</file>

<file path=xl/sharedStrings.xml><?xml version="1.0" encoding="utf-8"?>
<sst xmlns="http://schemas.openxmlformats.org/spreadsheetml/2006/main" count="485" uniqueCount="164">
  <si>
    <t xml:space="preserve">   </t>
  </si>
  <si>
    <t>PLAN DE PASSATION DES MARCHES</t>
  </si>
  <si>
    <t>Autorité contractante :</t>
  </si>
  <si>
    <t xml:space="preserve">Ministère de l'Agriculture et de l'Elevage </t>
  </si>
  <si>
    <t>Exercice budgétaire:</t>
  </si>
  <si>
    <t>Ordonnateur:</t>
  </si>
  <si>
    <t xml:space="preserve">le  Ministre de l'Agriculture et de l'Elevage </t>
  </si>
  <si>
    <t>Journaux  de publication  de référence et site Internet:</t>
  </si>
  <si>
    <t xml:space="preserve"> JAO,HOROYA, Site ARMP</t>
  </si>
  <si>
    <t>Autorité approbatrice:</t>
  </si>
  <si>
    <t>DNCMP</t>
  </si>
  <si>
    <t xml:space="preserve">MARCHES DE TRAVAUX  SANS PRE QUALIFICATION AVEC  REVUE PREALABLE PAR DNCMP </t>
  </si>
  <si>
    <t>IDENTIFICATION DU PROJET / MARCHE</t>
  </si>
  <si>
    <t>PHASE 1 : PROCEDURE DE CONSULTATION</t>
  </si>
  <si>
    <t>PHASE 2 : EVALUATION DES OFFRES</t>
  </si>
  <si>
    <t xml:space="preserve">PHASES 3 : CONCLUSION ET NOTIFICATION 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</si>
  <si>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</si>
  <si>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</si>
  <si>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</si>
  <si>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</si>
  <si>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</si>
  <si>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</si>
  <si>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</si>
  <si>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 xml:space="preserve"> Prévisions et Réalisations</t>
  </si>
  <si>
    <t>Elaboration du DAO</t>
  </si>
  <si>
    <t>Non Objection sur DAO</t>
  </si>
  <si>
    <t xml:space="preserve">Publication  AAO   </t>
  </si>
  <si>
    <t>Date limite dépôt Offres/ouverture des plis</t>
  </si>
  <si>
    <t>Ouverture /Evaluation des offres</t>
  </si>
  <si>
    <t>Non Objection sur Rap. d'Evaluation</t>
  </si>
  <si>
    <t>Publication attribution/Notification provisoire</t>
  </si>
  <si>
    <t>Mise en forme du projet de contrat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</si>
  <si>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</si>
  <si>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</si>
  <si>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</si>
  <si>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</si>
  <si>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</si>
  <si>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</si>
  <si>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12 j</t>
  </si>
  <si>
    <t>3 j</t>
  </si>
  <si>
    <t>30 ou 45 j</t>
  </si>
  <si>
    <t>15 j</t>
  </si>
  <si>
    <t>7 j</t>
  </si>
  <si>
    <t>10 j</t>
  </si>
  <si>
    <t>3 ou 5 j</t>
  </si>
  <si>
    <t>AAO</t>
  </si>
  <si>
    <t>Prévisions</t>
  </si>
  <si>
    <t>Réalisations</t>
  </si>
  <si>
    <t>BND</t>
  </si>
  <si>
    <t>AOO</t>
  </si>
  <si>
    <t>Travaux de Construction de l'Aboratoire phytosanitaire au compte DNPV-DS</t>
  </si>
  <si>
    <t>Travaux d'Aménagement de 2212,08 ha Hydroagricole (MG-HG-GF)   au compte de la DNGR</t>
  </si>
  <si>
    <t>Travaux de Réhabilitation de 17 ha Hydroagricole du périmètre de Bafouro dans la Préfecture de Kéréouné au compte de la DNGR</t>
  </si>
  <si>
    <t>Construction des Ouvrages de 690 ml au compte de la DNGR</t>
  </si>
  <si>
    <t>Réhabilitation de 1200 Km de Pistes Rurales au compte de la DNGR</t>
  </si>
  <si>
    <t>L'Entretien de 800 Km de Pisdes Rurales au compte de la DNGR</t>
  </si>
  <si>
    <t>Travaux de Construction des Infrastructures de Production AgroPastoral de 74 complexes Magasins   au compte de la DNGR</t>
  </si>
  <si>
    <t>Gestion et Entretien des Infrastructures AgroPastoral  au compte de la DNGR</t>
  </si>
  <si>
    <t xml:space="preserve">AON </t>
  </si>
  <si>
    <t>Coût Total</t>
  </si>
  <si>
    <t>PTF : Partenaire Technique et Financier</t>
  </si>
  <si>
    <t>Mode de Passation</t>
  </si>
  <si>
    <t>Code Marché</t>
  </si>
  <si>
    <t>Nature de Marché</t>
  </si>
  <si>
    <t>TDR : Terme de référence</t>
  </si>
  <si>
    <t>Appel d'Offres Ouvert</t>
  </si>
  <si>
    <t>Fournitures</t>
  </si>
  <si>
    <t>Budget National et Autres Financements Intérieurs</t>
  </si>
  <si>
    <t>JMP : Journal des Marchés Publics</t>
  </si>
  <si>
    <t>AOR</t>
  </si>
  <si>
    <t>Appel d'Offres Restreint</t>
  </si>
  <si>
    <t>Travaux</t>
  </si>
  <si>
    <t>FINEX</t>
  </si>
  <si>
    <t>Financement Extérieur</t>
  </si>
  <si>
    <t>DAO : Dossier d’Appel d’Offres</t>
  </si>
  <si>
    <t>RC</t>
  </si>
  <si>
    <t>Reconduction</t>
  </si>
  <si>
    <t>Prestations intellectuelles</t>
  </si>
  <si>
    <t>CONJOINT</t>
  </si>
  <si>
    <t>Financement Conjoint</t>
  </si>
  <si>
    <t>DP : Demande de Proposition</t>
  </si>
  <si>
    <t>ED</t>
  </si>
  <si>
    <t>Entente Directe</t>
  </si>
  <si>
    <t>Délégations de Service Public</t>
  </si>
  <si>
    <t>CPM : Commission de Passation des Marchés</t>
  </si>
  <si>
    <t>DC</t>
  </si>
  <si>
    <t>Demande de Cotation</t>
  </si>
  <si>
    <t>le Ministre de l'Agriculture et de l'Elevage</t>
  </si>
  <si>
    <t>JAO, Rassembleur, Site ARMP</t>
  </si>
  <si>
    <t xml:space="preserve">Direction Nationale du Contrôle des Marchés Publics </t>
  </si>
  <si>
    <t xml:space="preserve">PHASE 4 : EXECUTION </t>
  </si>
  <si>
    <t>Date début travaux</t>
  </si>
  <si>
    <t>Date fin travaux</t>
  </si>
  <si>
    <t>Date limite dépôt Offres</t>
  </si>
  <si>
    <t>PHASE 2: EVALUATION</t>
  </si>
  <si>
    <t xml:space="preserve">Achat autres produits et fourniture au compte du cabinet </t>
  </si>
  <si>
    <t xml:space="preserve">AOI </t>
  </si>
  <si>
    <t>Acquisitiion d'intrants pastraux pour l'intensification et la diversification des productions animales,  au compte de la  DNAPA</t>
  </si>
  <si>
    <t>Fourniture de semencaux de riz, maîs et ananas au compte de la Direction Nationale de l'Agriculture (DNA)</t>
  </si>
  <si>
    <t xml:space="preserve">Acquisition et fourniture des matériels de transports (Véhicules et Motos) au compte du Cabinet  </t>
  </si>
  <si>
    <t>Frais d'Internet au compte du Cabinet</t>
  </si>
  <si>
    <t>Acquisition des Engins Agricole au compte de la DNA</t>
  </si>
  <si>
    <t>Acquisition de Vaccin, matériels de vaccinations, réactifs et kits de diagnostics LCVD au compte de la DNSV</t>
  </si>
  <si>
    <t>fourniture et livraision sur sites des produits spécifiques pour le cabinet au compte de la DNA</t>
  </si>
  <si>
    <t>Fourniture de materiel  et Equipements de l'aboratoire  phytosanitaires au compte du SNPV-DS</t>
  </si>
  <si>
    <t>Fourniture et livraison des Equipements de transformation au compte du SNCPA</t>
  </si>
  <si>
    <t>Fourniture et livraison  des Additifs Alimentaires au compte du SNCPA</t>
  </si>
  <si>
    <t xml:space="preserve">Fourniture et livraison sur sites des equipements de terrain, de  laboratoire et en reactifs chimiques pour le Sevice  National des Sols </t>
  </si>
  <si>
    <t>Construction d'Ouvrage (Ponts) de 310 ml au compte de la DNGR</t>
  </si>
  <si>
    <t xml:space="preserve">MARCHES DE PRESTATION INTELECTUELLE AVEC  REVUE PREALABLE PAR DNCMP </t>
  </si>
  <si>
    <t>Montant budget GNF</t>
  </si>
  <si>
    <t xml:space="preserve">N° AMI </t>
  </si>
  <si>
    <t>Méthodes de paasation</t>
  </si>
  <si>
    <t>Préparati-on TDR et DP</t>
  </si>
  <si>
    <t>Non Objection sur TDR</t>
  </si>
  <si>
    <t>Publication Avis à Manifestation d'Interet (MI)</t>
  </si>
  <si>
    <t xml:space="preserve">Ouverture /Evaluation des MI </t>
  </si>
  <si>
    <t>Non Objection sur DP</t>
  </si>
  <si>
    <t>Envoi DP aux candidats de la liste restreinte</t>
  </si>
  <si>
    <t>Date limite de dépôt des propoditions (tech et finan)</t>
  </si>
  <si>
    <t>Ouverture /Evaluation des propositions techniques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</si>
  <si>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</si>
  <si>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</si>
  <si>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</si>
  <si>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</si>
  <si>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 xml:space="preserve"> Négociation et mise en forme du contrat</t>
  </si>
  <si>
    <t>Non Objection sur le contrat négocié</t>
  </si>
  <si>
    <t>Approbati-on du Contrat</t>
  </si>
  <si>
    <t>Enregistre-ment /Immatriculation du marché</t>
  </si>
  <si>
    <t>Date début Prestations</t>
  </si>
  <si>
    <t>Date de fin des prestations</t>
  </si>
  <si>
    <t>30 ou 45 J</t>
  </si>
  <si>
    <t>3 ou 7 j</t>
  </si>
  <si>
    <t>12j</t>
  </si>
  <si>
    <t xml:space="preserve">BND </t>
  </si>
  <si>
    <t>SQC</t>
  </si>
  <si>
    <t>Contrôle et Supervision des travaux de construction de la Direction Nationale</t>
  </si>
  <si>
    <t>Achat de Fournitures et Petits Matériels de bureau au compte du cabinet</t>
  </si>
  <si>
    <t xml:space="preserve">Achat produits  Specifique Agriculture  au compte de la DNA </t>
  </si>
  <si>
    <t>Recrutement d'un cabinet pour l'elaboration d'un manuel operatoire pour le Ministère de l' Agriculture et de l'Elevage</t>
  </si>
  <si>
    <t xml:space="preserve">Travaux de construction d'un Immeuble R+6 à l'usage administratif avec l'aménagementvd'un parking au RDC au compte de l'Agence Nationale des Statistiques Agricoles et Alimentaires  </t>
  </si>
  <si>
    <t>09/04/202</t>
  </si>
  <si>
    <t xml:space="preserve"> Travaux d'aménagement du centre de contôle de la Direction Nationale de SERPROCA</t>
  </si>
  <si>
    <t>Travaux de construction du siège régionale de l'Agriculture et de l'Elevage de Kankan au ompte du cabinet</t>
  </si>
  <si>
    <t>Travaux de rénovation du centre semencier de Killissi au compte du l'IRAG</t>
  </si>
  <si>
    <t>Travaux de confection et d'implantation de 3 800 pannaux d'identifications des domaines Agricoles de l' Etat</t>
  </si>
  <si>
    <t xml:space="preserve"> Acquisition des produits d'inseminations artificielles au compte de DNAPA</t>
  </si>
  <si>
    <t xml:space="preserve">Acquisition d'engins roulants au compte du cabinet </t>
  </si>
  <si>
    <t xml:space="preserve"> Acquisition des fournitures et mobiliers de bureaux au compte du cabinet</t>
  </si>
  <si>
    <t>Acquisition des produits spécifiques en trois (03) au compte du DNSV</t>
  </si>
  <si>
    <t xml:space="preserve"> Acquisition des équipements de préparations du sol et des équipements de recoltes et de post-recoltes au compte du DNA</t>
  </si>
  <si>
    <t xml:space="preserve">Achat des semenseaux d'ignames locales au compte de DNA </t>
  </si>
  <si>
    <t>Recrutement d'un cabinet pour l'élaboration de procédures opératoires pour le Ministère de l'Agriculture et de l'Elévage</t>
  </si>
  <si>
    <t xml:space="preserve">Recrutement d'un cabinet de contrôle et de  supervision des travaux de reconfortements de la plaine de Koundian au compte de DNGR </t>
  </si>
  <si>
    <t>Recrutement d'un cabinet de contrôle et de  supervision des travaux de construction du siège de la  Direction Nationale de l'Agriculture DNA</t>
  </si>
  <si>
    <t xml:space="preserve"> Travaux de rénovation de la Direction Générale de FONDEL SIS à Nongo </t>
  </si>
  <si>
    <t xml:space="preserve">MARCHES DE FOURNITURE SANS PRE QUALIFICATION AVEC  REVUE PREALABLE PAR DNCMP </t>
  </si>
  <si>
    <t xml:space="preserve">MARCHES DE TRAVAUX  DE COTATIONS  AVEC  REVUE PREALABLE PAR DNCMP </t>
  </si>
  <si>
    <t>frais d'entretien et réparations des matériels et mobiliers de bureau au compte du (Cabinet)</t>
  </si>
  <si>
    <t>Acquisition et fourniture sur sites intrants et matériels avicoles pour la relance de 421 femme avicoles en soufrances au compte de la DNAPA</t>
  </si>
  <si>
    <t xml:space="preserve">Achat produit spécifique agriculture au compte du SNPV d'enrée stockées - Service centraux </t>
  </si>
  <si>
    <t>Acquisitiion des semences maraichère, au compte de la  DNA</t>
  </si>
  <si>
    <t xml:space="preserve">Acquisition des matériels de conditionnement des produits agricoles en cinq (05) lots au compte de la DNSNCPA  </t>
  </si>
  <si>
    <t xml:space="preserve">Frais d'entretien et réparation d'Engins roulant au compte du (Cabinet)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</si>
</sst>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F_G_-;\-* #,##0\ _F_G_-;_-* &quot;-&quot;\ _F_G_-;_-@_-"/>
    <numFmt numFmtId="165" formatCode="_(* #,##0_);_(* \(#,##0\);_(* &quot;-&quot;_);_(@_)"/>
    <numFmt numFmtId="166" formatCode="_-* #,##0\ _€_-;\-* #,##0\ _€_-;_-* &quot;-&quot;??\ _€_-;_-@_-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"/>
      <name val="Bodoni MT Condensed"/>
      <family val="1"/>
    </font>
    <font>
      <b/>
      <sz val="8"/>
      <name val="Bodoni MT Condensed"/>
      <family val="1"/>
    </font>
    <font>
      <sz val="8"/>
      <color theme="1"/>
      <name val="Arial Narrow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Arial Black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color indexed="8"/>
      <name val="Bodoni MT Condensed"/>
      <family val="1"/>
    </font>
    <font>
      <sz val="10"/>
      <color theme="1"/>
      <name val="Bodoni MT Condensed"/>
      <family val="1"/>
    </font>
    <font>
      <sz val="7"/>
      <color theme="1"/>
      <name val="Calibri"/>
      <family val="2"/>
      <scheme val="minor"/>
    </font>
    <font>
      <b/>
      <sz val="7"/>
      <color indexed="8"/>
      <name val="Bodoni MT Condensed"/>
      <family val="1"/>
    </font>
    <font>
      <b/>
      <sz val="9"/>
      <color indexed="8"/>
      <name val="Bodoni MT Condensed"/>
      <family val="1"/>
    </font>
    <font>
      <sz val="9"/>
      <color theme="1"/>
      <name val="Bodoni MT Condensed"/>
      <family val="1"/>
    </font>
    <font>
      <b/>
      <sz val="8"/>
      <color indexed="9"/>
      <name val="Arial Narrow"/>
      <family val="2"/>
    </font>
    <font>
      <b/>
      <sz val="8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Verdana"/>
      <family val="2"/>
    </font>
    <font>
      <b/>
      <sz val="8"/>
      <color indexed="8"/>
      <name val="Calibri"/>
      <family val="2"/>
    </font>
    <font>
      <sz val="8"/>
      <name val="Bodoni MT Condensed"/>
      <family val="1"/>
    </font>
    <font>
      <b/>
      <sz val="10"/>
      <color theme="1"/>
      <name val="Calibri"/>
      <family val="2"/>
      <scheme val="minor"/>
    </font>
    <font>
      <b/>
      <sz val="7"/>
      <name val="Bodoni MT Condensed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indexed="8"/>
      <name val="Verdana"/>
      <family val="2"/>
    </font>
    <font>
      <sz val="12"/>
      <color rgb="FF000000"/>
      <name val="Times New Roman"/>
      <family val="1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sz val="10"/>
      <color theme="1"/>
      <name val="Bodoni MT Condensed"/>
      <family val="1"/>
    </font>
    <font>
      <b/>
      <sz val="10"/>
      <name val="Bodoni MT Condensed"/>
      <family val="1"/>
    </font>
    <font>
      <b/>
      <sz val="6"/>
      <color indexed="8"/>
      <name val="Arial Black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color indexed="9"/>
      <name val="Arial Narrow"/>
      <family val="2"/>
    </font>
    <font>
      <b/>
      <sz val="7"/>
      <color indexed="8"/>
      <name val="Calibri"/>
      <family val="2"/>
    </font>
    <font>
      <sz val="7"/>
      <color theme="1"/>
      <name val="Bodoni MT Condensed"/>
      <family val="1"/>
    </font>
    <font>
      <sz val="7"/>
      <color indexed="8"/>
      <name val="Bodoni MT Condensed"/>
      <family val="1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name val="Arial Narrow"/>
      <family val="2"/>
    </font>
    <font>
      <b/>
      <sz val="6"/>
      <color indexed="8"/>
      <name val="Bodoni MT Condensed"/>
      <family val="1"/>
    </font>
    <font>
      <b/>
      <sz val="6"/>
      <name val="Bodoni MT Condensed"/>
      <family val="1"/>
    </font>
    <font>
      <sz val="6"/>
      <color indexed="8"/>
      <name val="Arial Narrow"/>
      <family val="2"/>
    </font>
    <font>
      <sz val="5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6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14" fontId="19" fillId="3" borderId="20" xfId="0" applyNumberFormat="1" applyFont="1" applyFill="1" applyBorder="1" applyAlignment="1">
      <alignment vertical="center" wrapText="1"/>
    </xf>
    <xf numFmtId="0" fontId="0" fillId="3" borderId="0" xfId="0" applyFill="1"/>
    <xf numFmtId="0" fontId="3" fillId="0" borderId="0" xfId="0" applyFont="1"/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19" fillId="3" borderId="20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14" fontId="19" fillId="0" borderId="20" xfId="0" applyNumberFormat="1" applyFont="1" applyBorder="1" applyAlignment="1">
      <alignment vertical="center" wrapText="1"/>
    </xf>
    <xf numFmtId="14" fontId="19" fillId="0" borderId="1" xfId="0" applyNumberFormat="1" applyFont="1" applyBorder="1" applyAlignment="1">
      <alignment horizontal="center" vertical="center"/>
    </xf>
    <xf numFmtId="0" fontId="40" fillId="0" borderId="43" xfId="0" applyFont="1" applyBorder="1"/>
    <xf numFmtId="0" fontId="2" fillId="0" borderId="47" xfId="0" applyFont="1" applyBorder="1"/>
    <xf numFmtId="0" fontId="3" fillId="0" borderId="47" xfId="0" applyFont="1" applyBorder="1"/>
    <xf numFmtId="0" fontId="40" fillId="0" borderId="47" xfId="0" applyFont="1" applyBorder="1"/>
    <xf numFmtId="0" fontId="4" fillId="0" borderId="47" xfId="0" applyFont="1" applyBorder="1"/>
    <xf numFmtId="0" fontId="41" fillId="0" borderId="47" xfId="0" applyFont="1" applyBorder="1"/>
    <xf numFmtId="0" fontId="41" fillId="0" borderId="0" xfId="0" applyFont="1"/>
    <xf numFmtId="0" fontId="42" fillId="0" borderId="47" xfId="0" applyFont="1" applyBorder="1" applyAlignment="1">
      <alignment horizontal="left" wrapText="1"/>
    </xf>
    <xf numFmtId="0" fontId="40" fillId="0" borderId="0" xfId="0" applyFont="1"/>
    <xf numFmtId="0" fontId="43" fillId="0" borderId="4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47" xfId="0" applyFont="1" applyBorder="1" applyAlignment="1">
      <alignment vertical="center"/>
    </xf>
    <xf numFmtId="0" fontId="40" fillId="0" borderId="47" xfId="0" applyFont="1" applyBorder="1" applyAlignment="1">
      <alignment horizontal="justify"/>
    </xf>
    <xf numFmtId="0" fontId="0" fillId="0" borderId="47" xfId="0" applyBorder="1"/>
    <xf numFmtId="0" fontId="0" fillId="0" borderId="43" xfId="0" applyBorder="1"/>
    <xf numFmtId="0" fontId="18" fillId="3" borderId="0" xfId="0" applyFont="1" applyFill="1"/>
    <xf numFmtId="0" fontId="27" fillId="0" borderId="1" xfId="0" applyFont="1" applyBorder="1" applyAlignment="1">
      <alignment horizontal="center" vertical="center" wrapText="1"/>
    </xf>
    <xf numFmtId="0" fontId="29" fillId="2" borderId="48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26" fillId="3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5" fillId="0" borderId="0" xfId="0" applyFont="1"/>
    <xf numFmtId="165" fontId="19" fillId="3" borderId="20" xfId="1" applyFont="1" applyFill="1" applyBorder="1" applyAlignment="1">
      <alignment horizontal="center" vertical="center"/>
    </xf>
    <xf numFmtId="165" fontId="19" fillId="3" borderId="20" xfId="1" applyFont="1" applyFill="1" applyBorder="1" applyAlignment="1">
      <alignment vertical="center" wrapText="1"/>
    </xf>
    <xf numFmtId="165" fontId="19" fillId="3" borderId="1" xfId="1" applyFont="1" applyFill="1" applyBorder="1" applyAlignment="1">
      <alignment horizontal="center" vertical="center"/>
    </xf>
    <xf numFmtId="165" fontId="45" fillId="0" borderId="1" xfId="1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165" fontId="45" fillId="0" borderId="0" xfId="1" applyFont="1" applyFill="1" applyBorder="1" applyAlignment="1">
      <alignment vertical="center" wrapText="1"/>
    </xf>
    <xf numFmtId="0" fontId="8" fillId="0" borderId="0" xfId="0" applyFont="1"/>
    <xf numFmtId="0" fontId="35" fillId="3" borderId="0" xfId="0" applyFont="1" applyFill="1"/>
    <xf numFmtId="0" fontId="34" fillId="3" borderId="0" xfId="0" applyFont="1" applyFill="1" applyAlignment="1">
      <alignment horizontal="left" wrapText="1"/>
    </xf>
    <xf numFmtId="0" fontId="33" fillId="3" borderId="0" xfId="0" applyFont="1" applyFill="1"/>
    <xf numFmtId="0" fontId="15" fillId="3" borderId="0" xfId="0" applyFont="1" applyFill="1"/>
    <xf numFmtId="0" fontId="33" fillId="3" borderId="0" xfId="0" applyFont="1" applyFill="1" applyAlignment="1">
      <alignment vertical="center"/>
    </xf>
    <xf numFmtId="0" fontId="47" fillId="3" borderId="41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8" fillId="3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3" borderId="0" xfId="0" applyFont="1" applyFill="1" applyAlignment="1">
      <alignment wrapText="1"/>
    </xf>
    <xf numFmtId="0" fontId="35" fillId="0" borderId="5" xfId="0" applyFont="1" applyBorder="1" applyAlignment="1">
      <alignment horizontal="center" vertical="center" textRotation="90" wrapText="1"/>
    </xf>
    <xf numFmtId="0" fontId="15" fillId="0" borderId="0" xfId="0" applyFont="1" applyAlignment="1">
      <alignment wrapText="1"/>
    </xf>
    <xf numFmtId="0" fontId="15" fillId="3" borderId="0" xfId="0" applyFont="1" applyFill="1" applyAlignment="1">
      <alignment wrapText="1"/>
    </xf>
    <xf numFmtId="0" fontId="30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6" fontId="20" fillId="0" borderId="12" xfId="2" applyNumberFormat="1" applyFont="1" applyFill="1" applyBorder="1" applyAlignment="1">
      <alignment vertical="center" wrapText="1"/>
    </xf>
    <xf numFmtId="166" fontId="22" fillId="0" borderId="17" xfId="2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0" fontId="51" fillId="3" borderId="27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51" fillId="3" borderId="29" xfId="0" applyFont="1" applyFill="1" applyBorder="1" applyAlignment="1">
      <alignment horizontal="center" vertical="center" wrapText="1"/>
    </xf>
    <xf numFmtId="0" fontId="51" fillId="3" borderId="33" xfId="0" applyFont="1" applyFill="1" applyBorder="1" applyAlignment="1">
      <alignment horizontal="center" vertical="center" wrapText="1"/>
    </xf>
    <xf numFmtId="0" fontId="51" fillId="3" borderId="34" xfId="0" applyFont="1" applyFill="1" applyBorder="1" applyAlignment="1">
      <alignment horizontal="center" vertical="center" wrapText="1"/>
    </xf>
    <xf numFmtId="0" fontId="51" fillId="3" borderId="38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53" fillId="2" borderId="2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vertical="center" wrapText="1"/>
    </xf>
    <xf numFmtId="0" fontId="38" fillId="0" borderId="44" xfId="0" applyFont="1" applyBorder="1" applyAlignment="1">
      <alignment horizontal="center" vertical="center" wrapText="1"/>
    </xf>
    <xf numFmtId="3" fontId="38" fillId="0" borderId="44" xfId="0" applyNumberFormat="1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/>
    </xf>
    <xf numFmtId="14" fontId="56" fillId="0" borderId="44" xfId="0" applyNumberFormat="1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5" borderId="44" xfId="0" applyFont="1" applyFill="1" applyBorder="1" applyAlignment="1">
      <alignment horizontal="center" vertical="center"/>
    </xf>
    <xf numFmtId="0" fontId="56" fillId="5" borderId="4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/>
    </xf>
    <xf numFmtId="0" fontId="56" fillId="5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65" fontId="44" fillId="0" borderId="17" xfId="1" applyFont="1" applyFill="1" applyBorder="1" applyAlignment="1">
      <alignment vertical="center" wrapText="1"/>
    </xf>
    <xf numFmtId="3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5" fontId="13" fillId="0" borderId="16" xfId="1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vertical="center"/>
    </xf>
    <xf numFmtId="14" fontId="19" fillId="3" borderId="20" xfId="0" applyNumberFormat="1" applyFont="1" applyFill="1" applyBorder="1" applyAlignment="1">
      <alignment vertical="center"/>
    </xf>
    <xf numFmtId="14" fontId="19" fillId="3" borderId="1" xfId="0" applyNumberFormat="1" applyFont="1" applyFill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14" fontId="62" fillId="0" borderId="20" xfId="0" applyNumberFormat="1" applyFont="1" applyBorder="1" applyAlignment="1">
      <alignment horizontal="center" vertical="center"/>
    </xf>
    <xf numFmtId="14" fontId="62" fillId="0" borderId="20" xfId="0" applyNumberFormat="1" applyFont="1" applyBorder="1" applyAlignment="1">
      <alignment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14" fontId="63" fillId="0" borderId="20" xfId="0" applyNumberFormat="1" applyFont="1" applyBorder="1" applyAlignment="1">
      <alignment horizontal="center" vertical="center"/>
    </xf>
    <xf numFmtId="14" fontId="63" fillId="0" borderId="20" xfId="0" applyNumberFormat="1" applyFont="1" applyBorder="1" applyAlignment="1">
      <alignment vertical="center" wrapText="1"/>
    </xf>
    <xf numFmtId="14" fontId="63" fillId="0" borderId="1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165" fontId="44" fillId="0" borderId="17" xfId="1" applyFont="1" applyFill="1" applyBorder="1" applyAlignment="1">
      <alignment vertical="center" wrapText="1"/>
    </xf>
    <xf numFmtId="165" fontId="44" fillId="0" borderId="12" xfId="1" applyFont="1" applyFill="1" applyBorder="1" applyAlignment="1">
      <alignment vertical="center" wrapText="1"/>
    </xf>
    <xf numFmtId="3" fontId="20" fillId="0" borderId="16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5" fontId="13" fillId="3" borderId="16" xfId="1" applyFont="1" applyFill="1" applyBorder="1" applyAlignment="1">
      <alignment horizontal="left" vertical="center" wrapText="1"/>
    </xf>
    <xf numFmtId="165" fontId="13" fillId="3" borderId="21" xfId="1" applyFont="1" applyFill="1" applyBorder="1" applyAlignment="1">
      <alignment horizontal="left" vertical="center" wrapText="1"/>
    </xf>
    <xf numFmtId="165" fontId="44" fillId="3" borderId="17" xfId="1" applyFont="1" applyFill="1" applyBorder="1" applyAlignment="1">
      <alignment vertical="center" wrapText="1"/>
    </xf>
    <xf numFmtId="165" fontId="44" fillId="3" borderId="12" xfId="1" applyFont="1" applyFill="1" applyBorder="1" applyAlignment="1">
      <alignment vertical="center" wrapText="1"/>
    </xf>
    <xf numFmtId="3" fontId="20" fillId="3" borderId="16" xfId="0" applyNumberFormat="1" applyFont="1" applyFill="1" applyBorder="1" applyAlignment="1">
      <alignment horizontal="center" vertical="center"/>
    </xf>
    <xf numFmtId="3" fontId="20" fillId="3" borderId="21" xfId="0" applyNumberFormat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165" fontId="13" fillId="0" borderId="16" xfId="1" applyFont="1" applyFill="1" applyBorder="1" applyAlignment="1">
      <alignment horizontal="left" vertical="center" wrapText="1"/>
    </xf>
    <xf numFmtId="165" fontId="13" fillId="0" borderId="21" xfId="1" applyFont="1" applyFill="1" applyBorder="1" applyAlignment="1">
      <alignment horizontal="left" vertical="center" wrapText="1"/>
    </xf>
    <xf numFmtId="165" fontId="13" fillId="0" borderId="16" xfId="1" applyFont="1" applyFill="1" applyBorder="1" applyAlignment="1">
      <alignment horizontal="center" vertical="center" wrapText="1"/>
    </xf>
    <xf numFmtId="165" fontId="13" fillId="0" borderId="21" xfId="1" applyFont="1" applyFill="1" applyBorder="1" applyAlignment="1">
      <alignment horizontal="center" vertical="center" wrapText="1"/>
    </xf>
    <xf numFmtId="165" fontId="59" fillId="3" borderId="17" xfId="1" applyFont="1" applyFill="1" applyBorder="1" applyAlignment="1">
      <alignment vertical="center" wrapText="1"/>
    </xf>
    <xf numFmtId="165" fontId="59" fillId="3" borderId="12" xfId="1" applyFont="1" applyFill="1" applyBorder="1" applyAlignment="1">
      <alignment vertical="center" wrapText="1"/>
    </xf>
    <xf numFmtId="165" fontId="13" fillId="0" borderId="17" xfId="1" applyFont="1" applyFill="1" applyBorder="1" applyAlignment="1">
      <alignment horizontal="left" vertical="center" wrapText="1"/>
    </xf>
    <xf numFmtId="165" fontId="13" fillId="0" borderId="12" xfId="1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3" fontId="21" fillId="0" borderId="17" xfId="2" applyNumberFormat="1" applyFont="1" applyFill="1" applyBorder="1" applyAlignment="1">
      <alignment horizontal="center" vertical="center" wrapText="1"/>
    </xf>
    <xf numFmtId="0" fontId="21" fillId="0" borderId="12" xfId="2" applyNumberFormat="1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52" fillId="3" borderId="39" xfId="0" applyFont="1" applyFill="1" applyBorder="1" applyAlignment="1">
      <alignment horizontal="left" vertical="center" wrapText="1"/>
    </xf>
    <xf numFmtId="0" fontId="52" fillId="3" borderId="40" xfId="0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left" vertical="center" wrapText="1"/>
    </xf>
    <xf numFmtId="0" fontId="52" fillId="3" borderId="28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51" fillId="3" borderId="27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51" fillId="3" borderId="38" xfId="0" applyFont="1" applyFill="1" applyBorder="1" applyAlignment="1">
      <alignment horizontal="center" vertical="center" wrapText="1"/>
    </xf>
    <xf numFmtId="0" fontId="51" fillId="3" borderId="39" xfId="0" applyFont="1" applyFill="1" applyBorder="1" applyAlignment="1">
      <alignment horizontal="center" vertical="center" wrapText="1"/>
    </xf>
    <xf numFmtId="0" fontId="51" fillId="3" borderId="35" xfId="0" applyFont="1" applyFill="1" applyBorder="1" applyAlignment="1">
      <alignment horizontal="center" vertical="center" wrapText="1"/>
    </xf>
    <xf numFmtId="0" fontId="51" fillId="3" borderId="36" xfId="0" applyFont="1" applyFill="1" applyBorder="1" applyAlignment="1">
      <alignment horizontal="center" vertical="center" wrapText="1"/>
    </xf>
    <xf numFmtId="0" fontId="51" fillId="3" borderId="37" xfId="0" applyFont="1" applyFill="1" applyBorder="1" applyAlignment="1">
      <alignment horizontal="center" vertical="center" wrapText="1"/>
    </xf>
    <xf numFmtId="0" fontId="51" fillId="3" borderId="30" xfId="0" applyFont="1" applyFill="1" applyBorder="1" applyAlignment="1">
      <alignment horizontal="center" vertical="center" wrapText="1"/>
    </xf>
    <xf numFmtId="0" fontId="51" fillId="3" borderId="31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 wrapText="1"/>
    </xf>
    <xf numFmtId="0" fontId="51" fillId="3" borderId="24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horizontal="center" vertical="center" wrapText="1"/>
    </xf>
    <xf numFmtId="0" fontId="51" fillId="3" borderId="26" xfId="0" applyFont="1" applyFill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51" fillId="3" borderId="9" xfId="0" applyFont="1" applyFill="1" applyBorder="1" applyAlignment="1">
      <alignment horizontal="center" vertical="center" wrapText="1"/>
    </xf>
    <xf numFmtId="0" fontId="37" fillId="3" borderId="23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left" vertical="center" wrapText="1"/>
    </xf>
    <xf numFmtId="0" fontId="51" fillId="3" borderId="9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9" fillId="0" borderId="1" xfId="0" applyFont="1" applyBorder="1" applyAlignment="1">
      <alignment horizontal="center" wrapText="1"/>
    </xf>
    <xf numFmtId="0" fontId="56" fillId="3" borderId="10" xfId="0" applyFont="1" applyFill="1" applyBorder="1" applyAlignment="1">
      <alignment horizontal="center" vertical="center"/>
    </xf>
    <xf numFmtId="0" fontId="56" fillId="3" borderId="4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164" fontId="57" fillId="0" borderId="24" xfId="3" applyFont="1" applyFill="1" applyBorder="1" applyAlignment="1">
      <alignment horizontal="left" vertical="center" wrapText="1"/>
    </xf>
    <xf numFmtId="164" fontId="57" fillId="0" borderId="50" xfId="3" applyFont="1" applyFill="1" applyBorder="1" applyAlignment="1">
      <alignment horizontal="left" vertical="center" wrapText="1"/>
    </xf>
    <xf numFmtId="3" fontId="56" fillId="4" borderId="10" xfId="0" applyNumberFormat="1" applyFont="1" applyFill="1" applyBorder="1" applyAlignment="1">
      <alignment horizontal="center" vertical="center"/>
    </xf>
    <xf numFmtId="3" fontId="56" fillId="4" borderId="49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wrapText="1"/>
    </xf>
    <xf numFmtId="0" fontId="38" fillId="0" borderId="44" xfId="0" applyFont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53" fillId="2" borderId="3" xfId="0" applyFont="1" applyFill="1" applyBorder="1" applyAlignment="1">
      <alignment horizontal="center" vertical="center" wrapText="1"/>
    </xf>
    <xf numFmtId="0" fontId="53" fillId="2" borderId="51" xfId="0" applyFont="1" applyFill="1" applyBorder="1" applyAlignment="1">
      <alignment horizontal="center" vertical="center" wrapText="1"/>
    </xf>
    <xf numFmtId="0" fontId="53" fillId="2" borderId="50" xfId="0" applyFont="1" applyFill="1" applyBorder="1" applyAlignment="1">
      <alignment horizontal="center" vertical="center" wrapText="1"/>
    </xf>
    <xf numFmtId="0" fontId="53" fillId="2" borderId="52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textRotation="90" wrapText="1"/>
    </xf>
    <xf numFmtId="0" fontId="26" fillId="0" borderId="4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4" fontId="58" fillId="0" borderId="1" xfId="3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</cellXfs>
  <cellStyles count="4">
    <cellStyle name="Milliers [0]" xfId="1" builtinId="6"/>
    <cellStyle name="Milliers [0] 2" xf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zoomScale="110" zoomScaleNormal="110" workbookViewId="0">
      <selection activeCell="F8" sqref="F8:S8"/>
    </sheetView>
  </sheetViews>
  <sheetFormatPr baseColWidth="10" defaultRowHeight="14.4" x14ac:dyDescent="0.3"/>
  <cols>
    <col min="1" max="1" width="2.5546875" style="46" customWidth="1"/>
    <col min="2" max="2" width="10.33203125" style="45" customWidth="1"/>
    <col min="3" max="3" width="10.5546875" style="45" customWidth="1"/>
    <col min="4" max="4" width="4.44140625" style="45" customWidth="1"/>
    <col min="5" max="5" width="3.33203125" style="45" customWidth="1"/>
    <col min="6" max="6" width="3" style="45" customWidth="1"/>
    <col min="7" max="7" width="3.88671875" style="45" customWidth="1"/>
    <col min="8" max="8" width="6.88671875" style="45" customWidth="1"/>
    <col min="9" max="9" width="6.44140625" style="45" customWidth="1"/>
    <col min="10" max="10" width="6" style="45" bestFit="1" customWidth="1"/>
    <col min="11" max="11" width="6.109375" style="45" customWidth="1"/>
    <col min="12" max="12" width="6.33203125" style="45" customWidth="1"/>
    <col min="13" max="14" width="6.44140625" style="45" customWidth="1"/>
    <col min="15" max="15" width="6.5546875" style="45" bestFit="1" customWidth="1"/>
    <col min="16" max="16" width="6" style="45" bestFit="1" customWidth="1"/>
    <col min="17" max="17" width="6.33203125" style="45" customWidth="1"/>
    <col min="18" max="18" width="3.44140625" style="45" customWidth="1"/>
    <col min="19" max="19" width="6.109375" style="45" bestFit="1" customWidth="1"/>
    <col min="20" max="20" width="6.109375" customWidth="1"/>
    <col min="21" max="21" width="7" customWidth="1"/>
    <col min="22" max="23" width="6.109375" bestFit="1" customWidth="1"/>
    <col min="24" max="24" width="6" customWidth="1"/>
  </cols>
  <sheetData>
    <row r="1" spans="1:24" ht="18.75" customHeight="1" x14ac:dyDescent="0.35">
      <c r="A1" s="32"/>
      <c r="B1" s="33"/>
      <c r="C1" s="34"/>
      <c r="D1" s="34"/>
      <c r="E1" s="34"/>
      <c r="F1" s="34"/>
      <c r="G1" s="34"/>
      <c r="H1" s="35"/>
      <c r="I1" s="35"/>
      <c r="J1" s="34"/>
      <c r="K1" s="36" t="s">
        <v>1</v>
      </c>
      <c r="L1" s="34"/>
      <c r="M1" s="34"/>
      <c r="N1" s="34"/>
      <c r="O1" s="34"/>
      <c r="P1" s="34"/>
      <c r="Q1" s="34"/>
      <c r="R1" s="34"/>
      <c r="S1" s="34"/>
      <c r="T1" s="16"/>
      <c r="U1" s="16"/>
      <c r="V1" s="16"/>
      <c r="W1" s="16"/>
      <c r="X1" s="16"/>
    </row>
    <row r="2" spans="1:24" ht="24" x14ac:dyDescent="0.35">
      <c r="A2" s="32"/>
      <c r="B2" s="48" t="s">
        <v>2</v>
      </c>
      <c r="C2" s="194" t="s">
        <v>3</v>
      </c>
      <c r="D2" s="194"/>
      <c r="E2" s="194"/>
      <c r="F2" s="194"/>
      <c r="G2" s="194"/>
      <c r="H2" s="194"/>
      <c r="I2" s="194"/>
      <c r="J2" s="37"/>
      <c r="K2" s="35"/>
      <c r="L2" s="35"/>
      <c r="M2" s="35"/>
      <c r="N2" s="37"/>
      <c r="O2" s="37"/>
      <c r="P2" s="37"/>
      <c r="Q2" s="37"/>
      <c r="R2" s="37"/>
      <c r="S2" s="37"/>
      <c r="T2" s="38"/>
      <c r="U2" s="38"/>
      <c r="V2" s="38"/>
      <c r="W2" s="38"/>
      <c r="X2" s="38"/>
    </row>
    <row r="3" spans="1:24" ht="24" x14ac:dyDescent="0.35">
      <c r="A3" s="32"/>
      <c r="B3" s="48" t="s">
        <v>4</v>
      </c>
      <c r="C3" s="194">
        <v>2024</v>
      </c>
      <c r="D3" s="194"/>
      <c r="E3" s="194"/>
      <c r="F3" s="194"/>
      <c r="G3" s="194"/>
      <c r="H3" s="194"/>
      <c r="I3" s="194"/>
      <c r="J3" s="37"/>
      <c r="K3" s="35"/>
      <c r="L3" s="35"/>
      <c r="M3" s="35"/>
      <c r="N3" s="37"/>
      <c r="O3" s="37"/>
      <c r="P3" s="37"/>
      <c r="Q3" s="37"/>
      <c r="R3" s="37"/>
      <c r="S3" s="37"/>
      <c r="T3" s="38"/>
      <c r="U3" s="38"/>
      <c r="V3" s="38"/>
      <c r="W3" s="38"/>
      <c r="X3" s="38"/>
    </row>
    <row r="4" spans="1:24" ht="15" customHeight="1" x14ac:dyDescent="0.35">
      <c r="A4" s="32"/>
      <c r="B4" s="48" t="s">
        <v>5</v>
      </c>
      <c r="C4" s="194" t="s">
        <v>87</v>
      </c>
      <c r="D4" s="194"/>
      <c r="E4" s="194"/>
      <c r="F4" s="194"/>
      <c r="G4" s="194"/>
      <c r="H4" s="194"/>
      <c r="I4" s="194"/>
      <c r="J4" s="37"/>
      <c r="K4" s="35"/>
      <c r="L4" s="35"/>
      <c r="M4" s="35"/>
      <c r="N4" s="37"/>
      <c r="O4" s="37"/>
      <c r="P4" s="37"/>
      <c r="Q4" s="37"/>
      <c r="R4" s="37"/>
      <c r="S4" s="37"/>
      <c r="T4" s="38"/>
      <c r="U4" s="38"/>
      <c r="V4" s="38"/>
      <c r="W4" s="38"/>
      <c r="X4" s="38"/>
    </row>
    <row r="5" spans="1:24" ht="48" x14ac:dyDescent="0.35">
      <c r="A5" s="32"/>
      <c r="B5" s="48" t="s">
        <v>7</v>
      </c>
      <c r="C5" s="194" t="s">
        <v>88</v>
      </c>
      <c r="D5" s="194"/>
      <c r="E5" s="194"/>
      <c r="F5" s="194"/>
      <c r="G5" s="194"/>
      <c r="H5" s="194"/>
      <c r="I5" s="194"/>
      <c r="J5" s="37"/>
      <c r="K5" s="35"/>
      <c r="L5" s="35"/>
      <c r="M5" s="35"/>
      <c r="N5" s="37"/>
      <c r="O5" s="37"/>
      <c r="P5" s="37"/>
      <c r="Q5" s="37"/>
      <c r="R5" s="37"/>
      <c r="S5" s="37"/>
      <c r="T5" s="38"/>
      <c r="U5" s="38"/>
      <c r="V5" s="38"/>
      <c r="W5" s="38"/>
      <c r="X5" s="38"/>
    </row>
    <row r="6" spans="1:24" ht="31.5" customHeight="1" x14ac:dyDescent="0.35">
      <c r="A6" s="32"/>
      <c r="B6" s="48" t="s">
        <v>9</v>
      </c>
      <c r="C6" s="194" t="s">
        <v>89</v>
      </c>
      <c r="D6" s="194"/>
      <c r="E6" s="194"/>
      <c r="F6" s="194"/>
      <c r="G6" s="194"/>
      <c r="H6" s="194"/>
      <c r="I6" s="194"/>
      <c r="J6" s="37"/>
      <c r="K6" s="35"/>
      <c r="L6" s="35"/>
      <c r="M6" s="35"/>
      <c r="N6" s="37"/>
      <c r="O6" s="37"/>
      <c r="P6" s="37"/>
      <c r="Q6" s="37"/>
      <c r="R6" s="37"/>
      <c r="S6" s="37"/>
      <c r="T6" s="38"/>
      <c r="U6" s="38"/>
      <c r="V6" s="38"/>
      <c r="W6" s="38"/>
      <c r="X6" s="38"/>
    </row>
    <row r="7" spans="1:24" ht="15" customHeight="1" x14ac:dyDescent="0.35">
      <c r="A7" s="32"/>
      <c r="B7" s="39"/>
      <c r="C7" s="39"/>
      <c r="D7" s="39"/>
      <c r="E7" s="39"/>
      <c r="F7" s="39"/>
      <c r="G7" s="39"/>
      <c r="H7" s="39"/>
      <c r="I7" s="39"/>
      <c r="J7" s="37"/>
      <c r="K7" s="35"/>
      <c r="L7" s="35"/>
      <c r="M7" s="35"/>
      <c r="N7" s="37"/>
      <c r="O7" s="37"/>
      <c r="P7" s="37"/>
      <c r="Q7" s="37"/>
      <c r="R7" s="37"/>
      <c r="S7" s="37"/>
      <c r="T7" s="38"/>
      <c r="U7" s="38"/>
      <c r="V7" s="38"/>
      <c r="W7" s="38"/>
      <c r="X7" s="38"/>
    </row>
    <row r="8" spans="1:24" ht="36.75" customHeight="1" x14ac:dyDescent="0.35">
      <c r="A8" s="32"/>
      <c r="B8" s="35"/>
      <c r="C8" s="35"/>
      <c r="D8" s="35"/>
      <c r="E8" s="35"/>
      <c r="F8" s="197" t="s">
        <v>156</v>
      </c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9"/>
      <c r="T8" s="40"/>
      <c r="U8" s="40"/>
      <c r="V8" s="40"/>
      <c r="W8" s="40"/>
      <c r="X8" s="40"/>
    </row>
    <row r="9" spans="1:24" ht="15" customHeight="1" x14ac:dyDescent="0.35">
      <c r="A9" s="32"/>
      <c r="B9" s="35"/>
      <c r="C9" s="35"/>
      <c r="D9" s="35"/>
      <c r="E9" s="35"/>
      <c r="F9" s="35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35"/>
      <c r="T9" s="40"/>
      <c r="U9" s="40"/>
      <c r="V9" s="40"/>
      <c r="W9" s="40"/>
      <c r="X9" s="40"/>
    </row>
    <row r="10" spans="1:24" ht="15.75" customHeight="1" thickBot="1" x14ac:dyDescent="0.4">
      <c r="A10" s="32"/>
      <c r="B10" s="4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  <c r="U10" s="40"/>
      <c r="V10" s="40"/>
      <c r="W10" s="40"/>
      <c r="X10" s="40"/>
    </row>
    <row r="11" spans="1:24" ht="25.5" customHeight="1" thickBot="1" x14ac:dyDescent="0.35">
      <c r="A11" s="185" t="s">
        <v>12</v>
      </c>
      <c r="B11" s="186"/>
      <c r="C11" s="186"/>
      <c r="D11" s="186"/>
      <c r="E11" s="186"/>
      <c r="F11" s="186"/>
      <c r="G11" s="186"/>
      <c r="H11" s="187"/>
      <c r="I11" s="185" t="s">
        <v>13</v>
      </c>
      <c r="J11" s="186"/>
      <c r="K11" s="186"/>
      <c r="L11" s="187"/>
      <c r="M11" s="185" t="s">
        <v>94</v>
      </c>
      <c r="N11" s="186"/>
      <c r="O11" s="186"/>
      <c r="P11" s="49"/>
      <c r="Q11" s="185" t="s">
        <v>15</v>
      </c>
      <c r="R11" s="186"/>
      <c r="S11" s="186"/>
      <c r="T11" s="186"/>
      <c r="U11" s="186"/>
      <c r="V11" s="187"/>
      <c r="W11" s="185" t="s">
        <v>90</v>
      </c>
      <c r="X11" s="187"/>
    </row>
    <row r="12" spans="1:24" ht="46.5" customHeight="1" x14ac:dyDescent="0.3">
      <c r="A12" s="188" t="s">
        <v>16</v>
      </c>
      <c r="B12" s="190" t="s">
        <v>17</v>
      </c>
      <c r="C12" s="192" t="s">
        <v>18</v>
      </c>
      <c r="D12" s="192" t="s">
        <v>19</v>
      </c>
      <c r="E12" s="192" t="s">
        <v>20</v>
      </c>
      <c r="F12" s="192" t="s">
        <v>21</v>
      </c>
      <c r="G12" s="192" t="s">
        <v>22</v>
      </c>
      <c r="H12" s="195" t="s">
        <v>23</v>
      </c>
      <c r="I12" s="163" t="s">
        <v>24</v>
      </c>
      <c r="J12" s="50" t="s">
        <v>25</v>
      </c>
      <c r="K12" s="50" t="s">
        <v>26</v>
      </c>
      <c r="L12" s="50" t="s">
        <v>93</v>
      </c>
      <c r="M12" s="50" t="s">
        <v>28</v>
      </c>
      <c r="N12" s="50" t="s">
        <v>29</v>
      </c>
      <c r="O12" s="50" t="s">
        <v>30</v>
      </c>
      <c r="P12" s="51" t="s">
        <v>31</v>
      </c>
      <c r="Q12" s="51" t="s">
        <v>32</v>
      </c>
      <c r="R12" s="163" t="s">
        <v>33</v>
      </c>
      <c r="S12" s="51" t="s">
        <v>34</v>
      </c>
      <c r="T12" s="51" t="s">
        <v>35</v>
      </c>
      <c r="U12" s="18" t="s">
        <v>36</v>
      </c>
      <c r="V12" s="52" t="s">
        <v>37</v>
      </c>
      <c r="W12" s="53" t="s">
        <v>91</v>
      </c>
      <c r="X12" s="183" t="s">
        <v>92</v>
      </c>
    </row>
    <row r="13" spans="1:24" ht="15.9" customHeight="1" x14ac:dyDescent="0.3">
      <c r="A13" s="189"/>
      <c r="B13" s="191"/>
      <c r="C13" s="193"/>
      <c r="D13" s="193"/>
      <c r="E13" s="193"/>
      <c r="F13" s="193"/>
      <c r="G13" s="193"/>
      <c r="H13" s="196"/>
      <c r="I13" s="164"/>
      <c r="J13" s="54" t="s">
        <v>38</v>
      </c>
      <c r="K13" s="19" t="s">
        <v>39</v>
      </c>
      <c r="L13" s="54" t="s">
        <v>40</v>
      </c>
      <c r="M13" s="19" t="s">
        <v>41</v>
      </c>
      <c r="N13" s="54" t="s">
        <v>38</v>
      </c>
      <c r="O13" s="19" t="s">
        <v>41</v>
      </c>
      <c r="P13" s="19" t="s">
        <v>42</v>
      </c>
      <c r="Q13" s="55" t="s">
        <v>38</v>
      </c>
      <c r="R13" s="164"/>
      <c r="S13" s="54" t="s">
        <v>42</v>
      </c>
      <c r="T13" s="54" t="s">
        <v>43</v>
      </c>
      <c r="U13" s="56" t="s">
        <v>39</v>
      </c>
      <c r="V13" s="57" t="s">
        <v>44</v>
      </c>
      <c r="W13" s="18"/>
      <c r="X13" s="184"/>
    </row>
    <row r="14" spans="1:24" x14ac:dyDescent="0.3">
      <c r="A14" s="150">
        <v>1</v>
      </c>
      <c r="B14" s="151" t="s">
        <v>137</v>
      </c>
      <c r="C14" s="153">
        <v>3066748000</v>
      </c>
      <c r="D14" s="155">
        <v>11</v>
      </c>
      <c r="E14" s="157" t="s">
        <v>48</v>
      </c>
      <c r="F14" s="159"/>
      <c r="G14" s="157" t="s">
        <v>58</v>
      </c>
      <c r="H14" s="59" t="s">
        <v>46</v>
      </c>
      <c r="I14" s="29">
        <v>45376</v>
      </c>
      <c r="J14" s="29">
        <f>I14+12</f>
        <v>45388</v>
      </c>
      <c r="K14" s="29">
        <f>J14+3</f>
        <v>45391</v>
      </c>
      <c r="L14" s="29">
        <f>K14+30</f>
        <v>45421</v>
      </c>
      <c r="M14" s="29">
        <f>L14+15</f>
        <v>45436</v>
      </c>
      <c r="N14" s="29">
        <f>M14+12</f>
        <v>45448</v>
      </c>
      <c r="O14" s="29">
        <f>N14+15</f>
        <v>45463</v>
      </c>
      <c r="P14" s="29">
        <f>O14+7</f>
        <v>45470</v>
      </c>
      <c r="Q14" s="29">
        <f>P14+12</f>
        <v>45482</v>
      </c>
      <c r="R14" s="30"/>
      <c r="S14" s="29">
        <f>Q14+7</f>
        <v>45489</v>
      </c>
      <c r="T14" s="29">
        <f>S14+10</f>
        <v>45499</v>
      </c>
      <c r="U14" s="31">
        <f>T14+3</f>
        <v>45502</v>
      </c>
      <c r="V14" s="31">
        <f>U14+3</f>
        <v>45505</v>
      </c>
      <c r="W14" s="31">
        <f>V14+15</f>
        <v>45520</v>
      </c>
      <c r="X14" s="31">
        <f>W14+90</f>
        <v>45610</v>
      </c>
    </row>
    <row r="15" spans="1:24" ht="50.1" customHeight="1" x14ac:dyDescent="0.3">
      <c r="A15" s="150"/>
      <c r="B15" s="152"/>
      <c r="C15" s="154"/>
      <c r="D15" s="156"/>
      <c r="E15" s="158"/>
      <c r="F15" s="160"/>
      <c r="G15" s="158"/>
      <c r="H15" s="59" t="s">
        <v>47</v>
      </c>
      <c r="I15" s="29"/>
      <c r="J15" s="29"/>
      <c r="K15" s="60"/>
      <c r="L15" s="60"/>
      <c r="M15" s="60"/>
      <c r="N15" s="60"/>
      <c r="O15" s="60"/>
      <c r="P15" s="60"/>
      <c r="Q15" s="60"/>
      <c r="R15" s="30"/>
      <c r="S15" s="60"/>
      <c r="T15" s="60"/>
      <c r="U15" s="61"/>
      <c r="V15" s="61"/>
      <c r="W15" s="61"/>
      <c r="X15" s="61"/>
    </row>
    <row r="16" spans="1:24" x14ac:dyDescent="0.3">
      <c r="A16" s="150">
        <v>2</v>
      </c>
      <c r="B16" s="151" t="s">
        <v>146</v>
      </c>
      <c r="C16" s="153">
        <v>44201450182</v>
      </c>
      <c r="D16" s="155">
        <v>11</v>
      </c>
      <c r="E16" s="157" t="s">
        <v>48</v>
      </c>
      <c r="F16" s="159"/>
      <c r="G16" s="157" t="s">
        <v>58</v>
      </c>
      <c r="H16" s="59" t="s">
        <v>46</v>
      </c>
      <c r="I16" s="29">
        <v>45381</v>
      </c>
      <c r="J16" s="29">
        <f>I16+12</f>
        <v>45393</v>
      </c>
      <c r="K16" s="29">
        <f>J16+3</f>
        <v>45396</v>
      </c>
      <c r="L16" s="29">
        <f>K16+30</f>
        <v>45426</v>
      </c>
      <c r="M16" s="29">
        <f>L16+15</f>
        <v>45441</v>
      </c>
      <c r="N16" s="29">
        <f>M16+12</f>
        <v>45453</v>
      </c>
      <c r="O16" s="29">
        <f>N16+15</f>
        <v>45468</v>
      </c>
      <c r="P16" s="29">
        <f>O16+7</f>
        <v>45475</v>
      </c>
      <c r="Q16" s="29">
        <f>P16+12</f>
        <v>45487</v>
      </c>
      <c r="R16" s="30"/>
      <c r="S16" s="29">
        <f>Q16+7</f>
        <v>45494</v>
      </c>
      <c r="T16" s="29">
        <f>S16+10</f>
        <v>45504</v>
      </c>
      <c r="U16" s="31">
        <f>T16+3</f>
        <v>45507</v>
      </c>
      <c r="V16" s="31">
        <f>U16+3</f>
        <v>45510</v>
      </c>
      <c r="W16" s="31">
        <f>V16+15</f>
        <v>45525</v>
      </c>
      <c r="X16" s="31">
        <f>W16+90</f>
        <v>45615</v>
      </c>
    </row>
    <row r="17" spans="1:24" ht="66" customHeight="1" x14ac:dyDescent="0.3">
      <c r="A17" s="150"/>
      <c r="B17" s="152"/>
      <c r="C17" s="154"/>
      <c r="D17" s="156"/>
      <c r="E17" s="158"/>
      <c r="F17" s="160"/>
      <c r="G17" s="158"/>
      <c r="H17" s="59" t="s">
        <v>47</v>
      </c>
      <c r="I17" s="29"/>
      <c r="J17" s="29"/>
      <c r="K17" s="60"/>
      <c r="L17" s="60"/>
      <c r="M17" s="60"/>
      <c r="N17" s="60"/>
      <c r="O17" s="60"/>
      <c r="P17" s="60"/>
      <c r="Q17" s="60"/>
      <c r="R17" s="30"/>
      <c r="S17" s="60"/>
      <c r="T17" s="60"/>
      <c r="U17" s="61"/>
      <c r="V17" s="61"/>
      <c r="W17" s="61"/>
      <c r="X17" s="61"/>
    </row>
    <row r="18" spans="1:24" x14ac:dyDescent="0.3">
      <c r="A18" s="150">
        <v>3</v>
      </c>
      <c r="B18" s="181" t="s">
        <v>147</v>
      </c>
      <c r="C18" s="153">
        <v>4080636758</v>
      </c>
      <c r="D18" s="155">
        <v>11</v>
      </c>
      <c r="E18" s="157" t="s">
        <v>48</v>
      </c>
      <c r="F18" s="159"/>
      <c r="G18" s="157" t="s">
        <v>58</v>
      </c>
      <c r="H18" s="59" t="s">
        <v>46</v>
      </c>
      <c r="I18" s="29">
        <v>45400</v>
      </c>
      <c r="J18" s="29">
        <f>I18+12</f>
        <v>45412</v>
      </c>
      <c r="K18" s="29">
        <f>J18+3</f>
        <v>45415</v>
      </c>
      <c r="L18" s="29">
        <f>K18+30</f>
        <v>45445</v>
      </c>
      <c r="M18" s="29">
        <f>L18+15</f>
        <v>45460</v>
      </c>
      <c r="N18" s="29">
        <f>M18+12</f>
        <v>45472</v>
      </c>
      <c r="O18" s="29">
        <f>N18+15</f>
        <v>45487</v>
      </c>
      <c r="P18" s="29">
        <f>O18+7</f>
        <v>45494</v>
      </c>
      <c r="Q18" s="29">
        <f>P18+12</f>
        <v>45506</v>
      </c>
      <c r="R18" s="30"/>
      <c r="S18" s="29">
        <f>Q18+7</f>
        <v>45513</v>
      </c>
      <c r="T18" s="29">
        <f>S18+10</f>
        <v>45523</v>
      </c>
      <c r="U18" s="31">
        <f>T18+3</f>
        <v>45526</v>
      </c>
      <c r="V18" s="31">
        <f>U18+3</f>
        <v>45529</v>
      </c>
      <c r="W18" s="31">
        <f>V18+15</f>
        <v>45544</v>
      </c>
      <c r="X18" s="31">
        <f>W18+90</f>
        <v>45634</v>
      </c>
    </row>
    <row r="19" spans="1:24" ht="56.1" customHeight="1" x14ac:dyDescent="0.3">
      <c r="A19" s="150"/>
      <c r="B19" s="182"/>
      <c r="C19" s="154"/>
      <c r="D19" s="156"/>
      <c r="E19" s="158"/>
      <c r="F19" s="160"/>
      <c r="G19" s="158"/>
      <c r="H19" s="59" t="s">
        <v>47</v>
      </c>
      <c r="I19" s="29"/>
      <c r="J19" s="29"/>
      <c r="K19" s="60"/>
      <c r="L19" s="60"/>
      <c r="M19" s="60"/>
      <c r="N19" s="60"/>
      <c r="O19" s="60"/>
      <c r="P19" s="60"/>
      <c r="Q19" s="60"/>
      <c r="R19" s="30"/>
      <c r="S19" s="60"/>
      <c r="T19" s="60"/>
      <c r="U19" s="61"/>
      <c r="V19" s="61"/>
      <c r="W19" s="61"/>
      <c r="X19" s="61"/>
    </row>
    <row r="20" spans="1:24" x14ac:dyDescent="0.3">
      <c r="A20" s="150">
        <v>4</v>
      </c>
      <c r="B20" s="151" t="s">
        <v>148</v>
      </c>
      <c r="C20" s="153">
        <v>4681505250</v>
      </c>
      <c r="D20" s="155">
        <v>11</v>
      </c>
      <c r="E20" s="157" t="s">
        <v>48</v>
      </c>
      <c r="F20" s="159"/>
      <c r="G20" s="157" t="s">
        <v>58</v>
      </c>
      <c r="H20" s="59" t="s">
        <v>46</v>
      </c>
      <c r="I20" s="29">
        <v>45407</v>
      </c>
      <c r="J20" s="29">
        <f>I20+12</f>
        <v>45419</v>
      </c>
      <c r="K20" s="29">
        <f>J20+3</f>
        <v>45422</v>
      </c>
      <c r="L20" s="29">
        <f>K20+30</f>
        <v>45452</v>
      </c>
      <c r="M20" s="29">
        <f>L20+15</f>
        <v>45467</v>
      </c>
      <c r="N20" s="29">
        <f>M20+12</f>
        <v>45479</v>
      </c>
      <c r="O20" s="29">
        <f>N20+15</f>
        <v>45494</v>
      </c>
      <c r="P20" s="29">
        <f>O20+7</f>
        <v>45501</v>
      </c>
      <c r="Q20" s="29">
        <f>P20+12</f>
        <v>45513</v>
      </c>
      <c r="R20" s="30"/>
      <c r="S20" s="29">
        <f>Q20+7</f>
        <v>45520</v>
      </c>
      <c r="T20" s="29">
        <f>S20+10</f>
        <v>45530</v>
      </c>
      <c r="U20" s="31">
        <f>T20+3</f>
        <v>45533</v>
      </c>
      <c r="V20" s="31">
        <f>U20+3</f>
        <v>45536</v>
      </c>
      <c r="W20" s="31">
        <f>V20+15</f>
        <v>45551</v>
      </c>
      <c r="X20" s="31">
        <f>W20+90</f>
        <v>45641</v>
      </c>
    </row>
    <row r="21" spans="1:24" ht="50.1" customHeight="1" x14ac:dyDescent="0.3">
      <c r="A21" s="150"/>
      <c r="B21" s="152"/>
      <c r="C21" s="154"/>
      <c r="D21" s="156"/>
      <c r="E21" s="158"/>
      <c r="F21" s="160"/>
      <c r="G21" s="158"/>
      <c r="H21" s="59" t="s">
        <v>47</v>
      </c>
      <c r="I21" s="29"/>
      <c r="J21" s="29"/>
      <c r="K21" s="60"/>
      <c r="L21" s="60"/>
      <c r="M21" s="60"/>
      <c r="N21" s="60"/>
      <c r="O21" s="60"/>
      <c r="P21" s="60"/>
      <c r="Q21" s="60"/>
      <c r="R21" s="30"/>
      <c r="S21" s="60"/>
      <c r="T21" s="60"/>
      <c r="U21" s="61"/>
      <c r="V21" s="61"/>
      <c r="W21" s="61"/>
      <c r="X21" s="61"/>
    </row>
    <row r="22" spans="1:24" x14ac:dyDescent="0.3">
      <c r="A22" s="150">
        <v>5</v>
      </c>
      <c r="B22" s="151" t="s">
        <v>149</v>
      </c>
      <c r="C22" s="153">
        <v>8587823286</v>
      </c>
      <c r="D22" s="155">
        <v>11</v>
      </c>
      <c r="E22" s="157" t="s">
        <v>48</v>
      </c>
      <c r="F22" s="159"/>
      <c r="G22" s="157" t="s">
        <v>58</v>
      </c>
      <c r="H22" s="59" t="s">
        <v>46</v>
      </c>
      <c r="I22" s="29">
        <v>45417</v>
      </c>
      <c r="J22" s="29">
        <f>I22+12</f>
        <v>45429</v>
      </c>
      <c r="K22" s="29">
        <f>J22+3</f>
        <v>45432</v>
      </c>
      <c r="L22" s="29">
        <f>K22+30</f>
        <v>45462</v>
      </c>
      <c r="M22" s="29">
        <f>L22+15</f>
        <v>45477</v>
      </c>
      <c r="N22" s="29">
        <f>M22+12</f>
        <v>45489</v>
      </c>
      <c r="O22" s="29">
        <f>N22+15</f>
        <v>45504</v>
      </c>
      <c r="P22" s="29">
        <f>O22+7</f>
        <v>45511</v>
      </c>
      <c r="Q22" s="29">
        <f>P22+12</f>
        <v>45523</v>
      </c>
      <c r="R22" s="30"/>
      <c r="S22" s="29">
        <f>Q22+7</f>
        <v>45530</v>
      </c>
      <c r="T22" s="29">
        <f>S22+10</f>
        <v>45540</v>
      </c>
      <c r="U22" s="31">
        <f>T22+3</f>
        <v>45543</v>
      </c>
      <c r="V22" s="31">
        <f>U22+3</f>
        <v>45546</v>
      </c>
      <c r="W22" s="31">
        <f>V22+15</f>
        <v>45561</v>
      </c>
      <c r="X22" s="31">
        <f>W22+90</f>
        <v>45651</v>
      </c>
    </row>
    <row r="23" spans="1:24" ht="48.6" customHeight="1" x14ac:dyDescent="0.3">
      <c r="A23" s="150"/>
      <c r="B23" s="152"/>
      <c r="C23" s="154"/>
      <c r="D23" s="156"/>
      <c r="E23" s="158"/>
      <c r="F23" s="160"/>
      <c r="G23" s="158"/>
      <c r="H23" s="59" t="s">
        <v>47</v>
      </c>
      <c r="I23" s="29"/>
      <c r="J23" s="29"/>
      <c r="K23" s="60"/>
      <c r="L23" s="60"/>
      <c r="M23" s="60"/>
      <c r="N23" s="60"/>
      <c r="O23" s="60"/>
      <c r="P23" s="60"/>
      <c r="Q23" s="60"/>
      <c r="R23" s="30"/>
      <c r="S23" s="60"/>
      <c r="T23" s="60"/>
      <c r="U23" s="61"/>
      <c r="V23" s="61"/>
      <c r="W23" s="61"/>
      <c r="X23" s="61"/>
    </row>
    <row r="24" spans="1:24" x14ac:dyDescent="0.3">
      <c r="A24" s="150">
        <v>6</v>
      </c>
      <c r="B24" s="151" t="s">
        <v>150</v>
      </c>
      <c r="C24" s="153">
        <v>378471711375</v>
      </c>
      <c r="D24" s="155">
        <v>11</v>
      </c>
      <c r="E24" s="157" t="s">
        <v>48</v>
      </c>
      <c r="F24" s="159"/>
      <c r="G24" s="157" t="s">
        <v>58</v>
      </c>
      <c r="H24" s="59" t="s">
        <v>46</v>
      </c>
      <c r="I24" s="29">
        <v>45432</v>
      </c>
      <c r="J24" s="29">
        <f>I24+12</f>
        <v>45444</v>
      </c>
      <c r="K24" s="29">
        <f>J24+3</f>
        <v>45447</v>
      </c>
      <c r="L24" s="29">
        <f>K24+30</f>
        <v>45477</v>
      </c>
      <c r="M24" s="29">
        <f>L24+15</f>
        <v>45492</v>
      </c>
      <c r="N24" s="29">
        <f>M24+12</f>
        <v>45504</v>
      </c>
      <c r="O24" s="29">
        <f>N24+15</f>
        <v>45519</v>
      </c>
      <c r="P24" s="29">
        <f>O24+7</f>
        <v>45526</v>
      </c>
      <c r="Q24" s="29">
        <f>P24+12</f>
        <v>45538</v>
      </c>
      <c r="R24" s="30"/>
      <c r="S24" s="29">
        <f>Q24+7</f>
        <v>45545</v>
      </c>
      <c r="T24" s="29">
        <f>S24+10</f>
        <v>45555</v>
      </c>
      <c r="U24" s="31">
        <f>T24+3</f>
        <v>45558</v>
      </c>
      <c r="V24" s="31">
        <f>U24+3</f>
        <v>45561</v>
      </c>
      <c r="W24" s="31">
        <f>V24+15</f>
        <v>45576</v>
      </c>
      <c r="X24" s="31">
        <f>W24+90</f>
        <v>45666</v>
      </c>
    </row>
    <row r="25" spans="1:24" ht="71.400000000000006" customHeight="1" x14ac:dyDescent="0.3">
      <c r="A25" s="150"/>
      <c r="B25" s="152"/>
      <c r="C25" s="154"/>
      <c r="D25" s="156"/>
      <c r="E25" s="158"/>
      <c r="F25" s="160"/>
      <c r="G25" s="158"/>
      <c r="H25" s="59" t="s">
        <v>47</v>
      </c>
      <c r="I25" s="29"/>
      <c r="J25" s="29"/>
      <c r="K25" s="60"/>
      <c r="L25" s="60"/>
      <c r="M25" s="60"/>
      <c r="N25" s="60"/>
      <c r="O25" s="60"/>
      <c r="P25" s="60"/>
      <c r="Q25" s="60"/>
      <c r="R25" s="30"/>
      <c r="S25" s="60"/>
      <c r="T25" s="60"/>
      <c r="U25" s="61"/>
      <c r="V25" s="61"/>
      <c r="W25" s="61"/>
      <c r="X25" s="61"/>
    </row>
    <row r="26" spans="1:24" x14ac:dyDescent="0.3">
      <c r="A26" s="150">
        <v>7</v>
      </c>
      <c r="B26" s="151" t="s">
        <v>162</v>
      </c>
      <c r="C26" s="153">
        <v>90189450000</v>
      </c>
      <c r="D26" s="155">
        <v>11</v>
      </c>
      <c r="E26" s="157" t="s">
        <v>48</v>
      </c>
      <c r="F26" s="159"/>
      <c r="G26" s="157" t="s">
        <v>58</v>
      </c>
      <c r="H26" s="59" t="s">
        <v>46</v>
      </c>
      <c r="I26" s="29">
        <v>45448</v>
      </c>
      <c r="J26" s="29">
        <f>I26+12</f>
        <v>45460</v>
      </c>
      <c r="K26" s="29">
        <f>J26+3</f>
        <v>45463</v>
      </c>
      <c r="L26" s="29">
        <f>K26+30</f>
        <v>45493</v>
      </c>
      <c r="M26" s="29">
        <f>L26+15</f>
        <v>45508</v>
      </c>
      <c r="N26" s="29">
        <f>M26+12</f>
        <v>45520</v>
      </c>
      <c r="O26" s="29">
        <f>N26+15</f>
        <v>45535</v>
      </c>
      <c r="P26" s="29">
        <f>O26+7</f>
        <v>45542</v>
      </c>
      <c r="Q26" s="29">
        <f>P26+12</f>
        <v>45554</v>
      </c>
      <c r="R26" s="30"/>
      <c r="S26" s="29">
        <f>Q26+7</f>
        <v>45561</v>
      </c>
      <c r="T26" s="29">
        <f>S26+10</f>
        <v>45571</v>
      </c>
      <c r="U26" s="31">
        <f>T26+3</f>
        <v>45574</v>
      </c>
      <c r="V26" s="31">
        <f>U26+3</f>
        <v>45577</v>
      </c>
      <c r="W26" s="31">
        <f>V26+15</f>
        <v>45592</v>
      </c>
      <c r="X26" s="31">
        <f>W26+90</f>
        <v>45682</v>
      </c>
    </row>
    <row r="27" spans="1:24" ht="73.5" customHeight="1" x14ac:dyDescent="0.3">
      <c r="A27" s="150"/>
      <c r="B27" s="152"/>
      <c r="C27" s="154"/>
      <c r="D27" s="156"/>
      <c r="E27" s="158"/>
      <c r="F27" s="160"/>
      <c r="G27" s="158"/>
      <c r="H27" s="59" t="s">
        <v>47</v>
      </c>
      <c r="I27" s="29"/>
      <c r="J27" s="29"/>
      <c r="K27" s="60"/>
      <c r="L27" s="60"/>
      <c r="M27" s="60"/>
      <c r="N27" s="60"/>
      <c r="O27" s="60"/>
      <c r="P27" s="60"/>
      <c r="Q27" s="60"/>
      <c r="R27" s="30"/>
      <c r="S27" s="60"/>
      <c r="T27" s="60"/>
      <c r="U27" s="61"/>
      <c r="V27" s="61"/>
      <c r="W27" s="61"/>
      <c r="X27" s="61"/>
    </row>
    <row r="28" spans="1:24" x14ac:dyDescent="0.3">
      <c r="A28" s="150">
        <v>8</v>
      </c>
      <c r="B28" s="151" t="s">
        <v>151</v>
      </c>
      <c r="C28" s="153">
        <v>13900000000</v>
      </c>
      <c r="D28" s="155">
        <v>11</v>
      </c>
      <c r="E28" s="157" t="s">
        <v>48</v>
      </c>
      <c r="F28" s="159"/>
      <c r="G28" s="157" t="s">
        <v>58</v>
      </c>
      <c r="H28" s="59" t="s">
        <v>46</v>
      </c>
      <c r="I28" s="29">
        <v>45470</v>
      </c>
      <c r="J28" s="29">
        <f>I28+12</f>
        <v>45482</v>
      </c>
      <c r="K28" s="29">
        <f>J28+3</f>
        <v>45485</v>
      </c>
      <c r="L28" s="29">
        <f>K28+30</f>
        <v>45515</v>
      </c>
      <c r="M28" s="29">
        <f>L28+15</f>
        <v>45530</v>
      </c>
      <c r="N28" s="29">
        <f>M28+12</f>
        <v>45542</v>
      </c>
      <c r="O28" s="29">
        <f>N28+15</f>
        <v>45557</v>
      </c>
      <c r="P28" s="29">
        <f>O28+7</f>
        <v>45564</v>
      </c>
      <c r="Q28" s="29">
        <f>P28+12</f>
        <v>45576</v>
      </c>
      <c r="R28" s="30"/>
      <c r="S28" s="29">
        <f>Q28+7</f>
        <v>45583</v>
      </c>
      <c r="T28" s="29">
        <f>S28+10</f>
        <v>45593</v>
      </c>
      <c r="U28" s="31">
        <f>T28+3</f>
        <v>45596</v>
      </c>
      <c r="V28" s="31">
        <f>U28+3</f>
        <v>45599</v>
      </c>
      <c r="W28" s="31">
        <f>V28+15</f>
        <v>45614</v>
      </c>
      <c r="X28" s="31">
        <f>W28+90</f>
        <v>45704</v>
      </c>
    </row>
    <row r="29" spans="1:24" ht="50.4" customHeight="1" x14ac:dyDescent="0.3">
      <c r="A29" s="150"/>
      <c r="B29" s="152"/>
      <c r="C29" s="154"/>
      <c r="D29" s="156"/>
      <c r="E29" s="158"/>
      <c r="F29" s="160"/>
      <c r="G29" s="158"/>
      <c r="H29" s="59" t="s">
        <v>47</v>
      </c>
      <c r="I29" s="29"/>
      <c r="J29" s="29"/>
      <c r="K29" s="60"/>
      <c r="L29" s="60"/>
      <c r="M29" s="60"/>
      <c r="N29" s="60"/>
      <c r="O29" s="60"/>
      <c r="P29" s="60"/>
      <c r="Q29" s="60"/>
      <c r="R29" s="30"/>
      <c r="S29" s="60"/>
      <c r="T29" s="60"/>
      <c r="U29" s="61"/>
      <c r="V29" s="61"/>
      <c r="W29" s="61"/>
      <c r="X29" s="61"/>
    </row>
    <row r="30" spans="1:24" ht="15" customHeight="1" x14ac:dyDescent="0.3">
      <c r="A30" s="150">
        <v>9</v>
      </c>
      <c r="B30" s="179" t="s">
        <v>107</v>
      </c>
      <c r="C30" s="167">
        <v>2900000000</v>
      </c>
      <c r="D30" s="155">
        <v>11</v>
      </c>
      <c r="E30" s="157" t="s">
        <v>48</v>
      </c>
      <c r="F30" s="159"/>
      <c r="G30" s="157" t="s">
        <v>58</v>
      </c>
      <c r="H30" s="59" t="s">
        <v>46</v>
      </c>
      <c r="I30" s="29">
        <v>45400</v>
      </c>
      <c r="J30" s="29">
        <f>I30+12</f>
        <v>45412</v>
      </c>
      <c r="K30" s="29">
        <f>J30+3</f>
        <v>45415</v>
      </c>
      <c r="L30" s="29">
        <f>K30+30</f>
        <v>45445</v>
      </c>
      <c r="M30" s="29">
        <f>L30+15</f>
        <v>45460</v>
      </c>
      <c r="N30" s="29">
        <f>M30+12</f>
        <v>45472</v>
      </c>
      <c r="O30" s="29">
        <f>N30+15</f>
        <v>45487</v>
      </c>
      <c r="P30" s="29">
        <f>O30+7</f>
        <v>45494</v>
      </c>
      <c r="Q30" s="29">
        <f>P30+12</f>
        <v>45506</v>
      </c>
      <c r="R30" s="30"/>
      <c r="S30" s="29">
        <f>Q30+7</f>
        <v>45513</v>
      </c>
      <c r="T30" s="29">
        <f>S30+10</f>
        <v>45523</v>
      </c>
      <c r="U30" s="31">
        <f>T30+3</f>
        <v>45526</v>
      </c>
      <c r="V30" s="31">
        <f>U30+3</f>
        <v>45529</v>
      </c>
      <c r="W30" s="31">
        <f>V30+15</f>
        <v>45544</v>
      </c>
      <c r="X30" s="31">
        <f>W30+90</f>
        <v>45634</v>
      </c>
    </row>
    <row r="31" spans="1:24" ht="88.5" customHeight="1" x14ac:dyDescent="0.3">
      <c r="A31" s="150"/>
      <c r="B31" s="180"/>
      <c r="C31" s="168"/>
      <c r="D31" s="156"/>
      <c r="E31" s="158"/>
      <c r="F31" s="160"/>
      <c r="G31" s="158"/>
      <c r="H31" s="59" t="s">
        <v>47</v>
      </c>
      <c r="I31" s="29"/>
      <c r="J31" s="29"/>
      <c r="K31" s="60"/>
      <c r="L31" s="60"/>
      <c r="M31" s="60"/>
      <c r="N31" s="60"/>
      <c r="O31" s="60"/>
      <c r="P31" s="60"/>
      <c r="Q31" s="60"/>
      <c r="R31" s="30"/>
      <c r="S31" s="60"/>
      <c r="T31" s="60"/>
      <c r="U31" s="61"/>
      <c r="V31" s="61"/>
      <c r="W31" s="61"/>
      <c r="X31" s="61"/>
    </row>
    <row r="32" spans="1:24" s="15" customFormat="1" ht="15" customHeight="1" x14ac:dyDescent="0.3">
      <c r="A32" s="150">
        <v>10</v>
      </c>
      <c r="B32" s="179" t="s">
        <v>95</v>
      </c>
      <c r="C32" s="153">
        <v>9000000000</v>
      </c>
      <c r="D32" s="169">
        <v>11</v>
      </c>
      <c r="E32" s="161" t="s">
        <v>48</v>
      </c>
      <c r="F32" s="171"/>
      <c r="G32" s="161" t="s">
        <v>96</v>
      </c>
      <c r="H32" s="58" t="s">
        <v>46</v>
      </c>
      <c r="I32" s="25">
        <v>45395</v>
      </c>
      <c r="J32" s="25">
        <f>I32+12</f>
        <v>45407</v>
      </c>
      <c r="K32" s="25">
        <f>J32+3</f>
        <v>45410</v>
      </c>
      <c r="L32" s="25">
        <f>K32+45</f>
        <v>45455</v>
      </c>
      <c r="M32" s="25">
        <f>L32+15</f>
        <v>45470</v>
      </c>
      <c r="N32" s="25">
        <f>M32+12</f>
        <v>45482</v>
      </c>
      <c r="O32" s="25">
        <f>N32+15</f>
        <v>45497</v>
      </c>
      <c r="P32" s="25">
        <f>O32+7</f>
        <v>45504</v>
      </c>
      <c r="Q32" s="25">
        <f>P32+12</f>
        <v>45516</v>
      </c>
      <c r="R32" s="14"/>
      <c r="S32" s="25">
        <f>Q32+7</f>
        <v>45523</v>
      </c>
      <c r="T32" s="25">
        <f>S32+10</f>
        <v>45533</v>
      </c>
      <c r="U32" s="26">
        <f>T32+3</f>
        <v>45536</v>
      </c>
      <c r="V32" s="26">
        <f>U32+3</f>
        <v>45539</v>
      </c>
      <c r="W32" s="26">
        <f>V32+15</f>
        <v>45554</v>
      </c>
      <c r="X32" s="26">
        <f>W32+90</f>
        <v>45644</v>
      </c>
    </row>
    <row r="33" spans="1:24" s="15" customFormat="1" ht="52.5" customHeight="1" x14ac:dyDescent="0.3">
      <c r="A33" s="150"/>
      <c r="B33" s="180"/>
      <c r="C33" s="154"/>
      <c r="D33" s="170"/>
      <c r="E33" s="162"/>
      <c r="F33" s="172"/>
      <c r="G33" s="162"/>
      <c r="H33" s="58" t="s">
        <v>47</v>
      </c>
      <c r="I33" s="25"/>
      <c r="J33" s="25"/>
      <c r="K33" s="27"/>
      <c r="L33" s="27"/>
      <c r="M33" s="27"/>
      <c r="N33" s="27"/>
      <c r="O33" s="27"/>
      <c r="P33" s="27"/>
      <c r="Q33" s="27"/>
      <c r="R33" s="14"/>
      <c r="S33" s="27"/>
      <c r="T33" s="27"/>
      <c r="U33" s="28"/>
      <c r="V33" s="28"/>
      <c r="W33" s="28"/>
      <c r="X33" s="28"/>
    </row>
    <row r="34" spans="1:24" s="15" customFormat="1" x14ac:dyDescent="0.3">
      <c r="A34" s="150">
        <v>11</v>
      </c>
      <c r="B34" s="165" t="s">
        <v>160</v>
      </c>
      <c r="C34" s="153">
        <v>79185973851</v>
      </c>
      <c r="D34" s="169">
        <v>11</v>
      </c>
      <c r="E34" s="161" t="s">
        <v>48</v>
      </c>
      <c r="F34" s="171"/>
      <c r="G34" s="161" t="s">
        <v>96</v>
      </c>
      <c r="H34" s="58" t="s">
        <v>46</v>
      </c>
      <c r="I34" s="25">
        <v>45395</v>
      </c>
      <c r="J34" s="25">
        <f>I34+12</f>
        <v>45407</v>
      </c>
      <c r="K34" s="25">
        <f>J34+3</f>
        <v>45410</v>
      </c>
      <c r="L34" s="25">
        <f>K34+45</f>
        <v>45455</v>
      </c>
      <c r="M34" s="25">
        <f>L34+15</f>
        <v>45470</v>
      </c>
      <c r="N34" s="25">
        <f>M34+12</f>
        <v>45482</v>
      </c>
      <c r="O34" s="25">
        <f>N34+15</f>
        <v>45497</v>
      </c>
      <c r="P34" s="25">
        <f>O34+7</f>
        <v>45504</v>
      </c>
      <c r="Q34" s="25">
        <f>P34+12</f>
        <v>45516</v>
      </c>
      <c r="R34" s="14"/>
      <c r="S34" s="25">
        <f>Q34+7</f>
        <v>45523</v>
      </c>
      <c r="T34" s="25">
        <f>S34+10</f>
        <v>45533</v>
      </c>
      <c r="U34" s="26">
        <f>T34+3</f>
        <v>45536</v>
      </c>
      <c r="V34" s="26">
        <f>U34+3</f>
        <v>45539</v>
      </c>
      <c r="W34" s="26">
        <f>V34+15</f>
        <v>45554</v>
      </c>
      <c r="X34" s="26">
        <f>W34+90</f>
        <v>45644</v>
      </c>
    </row>
    <row r="35" spans="1:24" s="15" customFormat="1" ht="57" customHeight="1" x14ac:dyDescent="0.3">
      <c r="A35" s="150"/>
      <c r="B35" s="166"/>
      <c r="C35" s="154"/>
      <c r="D35" s="170"/>
      <c r="E35" s="162"/>
      <c r="F35" s="172"/>
      <c r="G35" s="162"/>
      <c r="H35" s="58" t="s">
        <v>47</v>
      </c>
      <c r="I35" s="25"/>
      <c r="J35" s="25"/>
      <c r="K35" s="27"/>
      <c r="L35" s="27"/>
      <c r="M35" s="27"/>
      <c r="N35" s="27"/>
      <c r="O35" s="27"/>
      <c r="P35" s="27"/>
      <c r="Q35" s="27"/>
      <c r="R35" s="14"/>
      <c r="S35" s="27"/>
      <c r="T35" s="27"/>
      <c r="U35" s="28"/>
      <c r="V35" s="28"/>
      <c r="W35" s="28"/>
      <c r="X35" s="28"/>
    </row>
    <row r="36" spans="1:24" s="15" customFormat="1" ht="14.4" customHeight="1" x14ac:dyDescent="0.3">
      <c r="A36" s="150">
        <v>12</v>
      </c>
      <c r="B36" s="165" t="s">
        <v>138</v>
      </c>
      <c r="C36" s="153">
        <v>81394234000</v>
      </c>
      <c r="D36" s="169">
        <v>11</v>
      </c>
      <c r="E36" s="161" t="s">
        <v>48</v>
      </c>
      <c r="F36" s="171"/>
      <c r="G36" s="161" t="s">
        <v>96</v>
      </c>
      <c r="H36" s="58" t="s">
        <v>46</v>
      </c>
      <c r="I36" s="25">
        <v>45395</v>
      </c>
      <c r="J36" s="25">
        <f>I36+12</f>
        <v>45407</v>
      </c>
      <c r="K36" s="25">
        <f>J36+3</f>
        <v>45410</v>
      </c>
      <c r="L36" s="25">
        <f>K36+45</f>
        <v>45455</v>
      </c>
      <c r="M36" s="25">
        <f>L36+15</f>
        <v>45470</v>
      </c>
      <c r="N36" s="25">
        <f>M36+12</f>
        <v>45482</v>
      </c>
      <c r="O36" s="25">
        <f>N36+15</f>
        <v>45497</v>
      </c>
      <c r="P36" s="25">
        <f>O36+7</f>
        <v>45504</v>
      </c>
      <c r="Q36" s="25">
        <f>P36+12</f>
        <v>45516</v>
      </c>
      <c r="R36" s="14"/>
      <c r="S36" s="25">
        <f>Q36+7</f>
        <v>45523</v>
      </c>
      <c r="T36" s="25">
        <f>S36+10</f>
        <v>45533</v>
      </c>
      <c r="U36" s="26">
        <f>T36+3</f>
        <v>45536</v>
      </c>
      <c r="V36" s="26">
        <f>U36+3</f>
        <v>45539</v>
      </c>
      <c r="W36" s="26">
        <f>V36+15</f>
        <v>45554</v>
      </c>
      <c r="X36" s="26">
        <f>W36+90</f>
        <v>45644</v>
      </c>
    </row>
    <row r="37" spans="1:24" s="15" customFormat="1" ht="36.9" customHeight="1" x14ac:dyDescent="0.3">
      <c r="A37" s="150"/>
      <c r="B37" s="166"/>
      <c r="C37" s="154"/>
      <c r="D37" s="170"/>
      <c r="E37" s="162"/>
      <c r="F37" s="172"/>
      <c r="G37" s="162"/>
      <c r="H37" s="58" t="s">
        <v>47</v>
      </c>
      <c r="I37" s="25"/>
      <c r="J37" s="25"/>
      <c r="K37" s="27"/>
      <c r="L37" s="27"/>
      <c r="M37" s="27"/>
      <c r="N37" s="27"/>
      <c r="O37" s="27"/>
      <c r="P37" s="27"/>
      <c r="Q37" s="27"/>
      <c r="R37" s="14"/>
      <c r="S37" s="27"/>
      <c r="T37" s="27"/>
      <c r="U37" s="28"/>
      <c r="V37" s="28"/>
      <c r="W37" s="28"/>
      <c r="X37" s="28"/>
    </row>
    <row r="38" spans="1:24" x14ac:dyDescent="0.3">
      <c r="A38" s="150">
        <v>13</v>
      </c>
      <c r="B38" s="173" t="s">
        <v>159</v>
      </c>
      <c r="C38" s="167">
        <v>35000000000</v>
      </c>
      <c r="D38" s="155">
        <v>11</v>
      </c>
      <c r="E38" s="157" t="s">
        <v>48</v>
      </c>
      <c r="F38" s="159"/>
      <c r="G38" s="157" t="s">
        <v>58</v>
      </c>
      <c r="H38" s="59" t="s">
        <v>46</v>
      </c>
      <c r="I38" s="29">
        <v>45321</v>
      </c>
      <c r="J38" s="29">
        <f>I38+12</f>
        <v>45333</v>
      </c>
      <c r="K38" s="29">
        <f>J38+3</f>
        <v>45336</v>
      </c>
      <c r="L38" s="29">
        <f>K38+30</f>
        <v>45366</v>
      </c>
      <c r="M38" s="29">
        <f>L38+15</f>
        <v>45381</v>
      </c>
      <c r="N38" s="29">
        <f>M38+12</f>
        <v>45393</v>
      </c>
      <c r="O38" s="29">
        <f>N38+15</f>
        <v>45408</v>
      </c>
      <c r="P38" s="29">
        <f>O38+7</f>
        <v>45415</v>
      </c>
      <c r="Q38" s="29">
        <f>P38+12</f>
        <v>45427</v>
      </c>
      <c r="R38" s="30"/>
      <c r="S38" s="29">
        <f>Q38+7</f>
        <v>45434</v>
      </c>
      <c r="T38" s="29">
        <f>S38+10</f>
        <v>45444</v>
      </c>
      <c r="U38" s="31">
        <f>T38+3</f>
        <v>45447</v>
      </c>
      <c r="V38" s="31">
        <f>U38+3</f>
        <v>45450</v>
      </c>
      <c r="W38" s="31">
        <f>V38+15</f>
        <v>45465</v>
      </c>
      <c r="X38" s="31">
        <f>W38+90</f>
        <v>45555</v>
      </c>
    </row>
    <row r="39" spans="1:24" ht="108" customHeight="1" x14ac:dyDescent="0.3">
      <c r="A39" s="150"/>
      <c r="B39" s="174"/>
      <c r="C39" s="168"/>
      <c r="D39" s="156"/>
      <c r="E39" s="158"/>
      <c r="F39" s="160"/>
      <c r="G39" s="158"/>
      <c r="H39" s="59" t="s">
        <v>47</v>
      </c>
      <c r="I39" s="29"/>
      <c r="J39" s="29"/>
      <c r="K39" s="60"/>
      <c r="L39" s="60"/>
      <c r="M39" s="60"/>
      <c r="N39" s="60"/>
      <c r="O39" s="60"/>
      <c r="P39" s="60"/>
      <c r="Q39" s="60"/>
      <c r="R39" s="30"/>
      <c r="S39" s="60"/>
      <c r="T39" s="60"/>
      <c r="U39" s="61"/>
      <c r="V39" s="61"/>
      <c r="W39" s="61"/>
      <c r="X39" s="61"/>
    </row>
    <row r="40" spans="1:24" ht="22.5" customHeight="1" x14ac:dyDescent="0.3">
      <c r="A40" s="150">
        <v>14</v>
      </c>
      <c r="B40" s="179" t="s">
        <v>97</v>
      </c>
      <c r="C40" s="167">
        <v>55000000000</v>
      </c>
      <c r="D40" s="169">
        <v>11</v>
      </c>
      <c r="E40" s="161" t="s">
        <v>48</v>
      </c>
      <c r="F40" s="171"/>
      <c r="G40" s="161" t="s">
        <v>96</v>
      </c>
      <c r="H40" s="58" t="s">
        <v>46</v>
      </c>
      <c r="I40" s="25">
        <v>45321</v>
      </c>
      <c r="J40" s="25">
        <f>I40+12</f>
        <v>45333</v>
      </c>
      <c r="K40" s="25">
        <f>J40+3</f>
        <v>45336</v>
      </c>
      <c r="L40" s="25">
        <f>K40+45</f>
        <v>45381</v>
      </c>
      <c r="M40" s="25">
        <f>L40+15</f>
        <v>45396</v>
      </c>
      <c r="N40" s="25">
        <f>M40+12</f>
        <v>45408</v>
      </c>
      <c r="O40" s="25">
        <f>N40+15</f>
        <v>45423</v>
      </c>
      <c r="P40" s="25">
        <f>O40+7</f>
        <v>45430</v>
      </c>
      <c r="Q40" s="25">
        <f>P40+12</f>
        <v>45442</v>
      </c>
      <c r="R40" s="14"/>
      <c r="S40" s="25">
        <f>Q40+7</f>
        <v>45449</v>
      </c>
      <c r="T40" s="25">
        <f>S40+10</f>
        <v>45459</v>
      </c>
      <c r="U40" s="26">
        <f>T40+3</f>
        <v>45462</v>
      </c>
      <c r="V40" s="26">
        <f>U40+3</f>
        <v>45465</v>
      </c>
      <c r="W40" s="26">
        <f>V40+15</f>
        <v>45480</v>
      </c>
      <c r="X40" s="26">
        <f>W40+90</f>
        <v>45570</v>
      </c>
    </row>
    <row r="41" spans="1:24" ht="81" customHeight="1" x14ac:dyDescent="0.3">
      <c r="A41" s="150"/>
      <c r="B41" s="180"/>
      <c r="C41" s="168"/>
      <c r="D41" s="170"/>
      <c r="E41" s="162"/>
      <c r="F41" s="172"/>
      <c r="G41" s="162"/>
      <c r="H41" s="58" t="s">
        <v>47</v>
      </c>
      <c r="I41" s="25"/>
      <c r="J41" s="25"/>
      <c r="K41" s="27"/>
      <c r="L41" s="27"/>
      <c r="M41" s="27"/>
      <c r="N41" s="27"/>
      <c r="O41" s="27"/>
      <c r="P41" s="27"/>
      <c r="Q41" s="27"/>
      <c r="R41" s="14"/>
      <c r="S41" s="27"/>
      <c r="T41" s="27"/>
      <c r="U41" s="28"/>
      <c r="V41" s="28"/>
      <c r="W41" s="28"/>
      <c r="X41" s="28"/>
    </row>
    <row r="42" spans="1:24" ht="12" customHeight="1" x14ac:dyDescent="0.3">
      <c r="A42" s="150">
        <v>15</v>
      </c>
      <c r="B42" s="173" t="s">
        <v>98</v>
      </c>
      <c r="C42" s="167">
        <v>17000000000</v>
      </c>
      <c r="D42" s="169">
        <v>11</v>
      </c>
      <c r="E42" s="161" t="s">
        <v>48</v>
      </c>
      <c r="F42" s="171"/>
      <c r="G42" s="161" t="s">
        <v>96</v>
      </c>
      <c r="H42" s="130" t="s">
        <v>46</v>
      </c>
      <c r="I42" s="131">
        <v>45321</v>
      </c>
      <c r="J42" s="131">
        <f>I42+12</f>
        <v>45333</v>
      </c>
      <c r="K42" s="131">
        <f>J42+3</f>
        <v>45336</v>
      </c>
      <c r="L42" s="131">
        <f>K42+45</f>
        <v>45381</v>
      </c>
      <c r="M42" s="131">
        <f>L42+15</f>
        <v>45396</v>
      </c>
      <c r="N42" s="131">
        <f>M42+12</f>
        <v>45408</v>
      </c>
      <c r="O42" s="131">
        <f>N42+15</f>
        <v>45423</v>
      </c>
      <c r="P42" s="131">
        <f>O42+7</f>
        <v>45430</v>
      </c>
      <c r="Q42" s="131">
        <f>P42+12</f>
        <v>45442</v>
      </c>
      <c r="R42" s="14"/>
      <c r="S42" s="131">
        <f>Q42+7</f>
        <v>45449</v>
      </c>
      <c r="T42" s="131">
        <f>S42+10</f>
        <v>45459</v>
      </c>
      <c r="U42" s="132">
        <f>T42+3</f>
        <v>45462</v>
      </c>
      <c r="V42" s="132">
        <f>U42+3</f>
        <v>45465</v>
      </c>
      <c r="W42" s="132">
        <f>V42+15</f>
        <v>45480</v>
      </c>
      <c r="X42" s="132">
        <f>W42+90</f>
        <v>45570</v>
      </c>
    </row>
    <row r="43" spans="1:24" ht="97.5" customHeight="1" x14ac:dyDescent="0.3">
      <c r="A43" s="150"/>
      <c r="B43" s="174"/>
      <c r="C43" s="168"/>
      <c r="D43" s="170"/>
      <c r="E43" s="162"/>
      <c r="F43" s="172"/>
      <c r="G43" s="162"/>
      <c r="H43" s="58" t="s">
        <v>47</v>
      </c>
      <c r="I43" s="25"/>
      <c r="J43" s="25"/>
      <c r="K43" s="27"/>
      <c r="L43" s="27"/>
      <c r="M43" s="27"/>
      <c r="N43" s="27"/>
      <c r="O43" s="27"/>
      <c r="P43" s="27"/>
      <c r="Q43" s="27"/>
      <c r="R43" s="14"/>
      <c r="S43" s="27"/>
      <c r="T43" s="27"/>
      <c r="U43" s="28"/>
      <c r="V43" s="28"/>
      <c r="W43" s="28"/>
      <c r="X43" s="28"/>
    </row>
    <row r="44" spans="1:24" s="15" customFormat="1" ht="14.4" customHeight="1" x14ac:dyDescent="0.3">
      <c r="A44" s="150">
        <v>16</v>
      </c>
      <c r="B44" s="165" t="s">
        <v>163</v>
      </c>
      <c r="C44" s="167">
        <v>864237000</v>
      </c>
      <c r="D44" s="169">
        <v>11</v>
      </c>
      <c r="E44" s="161" t="s">
        <v>48</v>
      </c>
      <c r="F44" s="171"/>
      <c r="G44" s="161" t="s">
        <v>96</v>
      </c>
      <c r="H44" s="58" t="s">
        <v>46</v>
      </c>
      <c r="I44" s="25">
        <v>45321</v>
      </c>
      <c r="J44" s="25">
        <f>I44+12</f>
        <v>45333</v>
      </c>
      <c r="K44" s="25">
        <f>J44+3</f>
        <v>45336</v>
      </c>
      <c r="L44" s="25">
        <f>K44+45</f>
        <v>45381</v>
      </c>
      <c r="M44" s="25">
        <f>L44+15</f>
        <v>45396</v>
      </c>
      <c r="N44" s="25">
        <f>M44+12</f>
        <v>45408</v>
      </c>
      <c r="O44" s="25">
        <f>N44+15</f>
        <v>45423</v>
      </c>
      <c r="P44" s="25">
        <f>O44+7</f>
        <v>45430</v>
      </c>
      <c r="Q44" s="25">
        <f>P44+12</f>
        <v>45442</v>
      </c>
      <c r="R44" s="14"/>
      <c r="S44" s="25">
        <f>Q44+7</f>
        <v>45449</v>
      </c>
      <c r="T44" s="25">
        <f>S44+10</f>
        <v>45459</v>
      </c>
      <c r="U44" s="26">
        <f>T44+3</f>
        <v>45462</v>
      </c>
      <c r="V44" s="26">
        <f>U44+3</f>
        <v>45465</v>
      </c>
      <c r="W44" s="26">
        <f>V44+15</f>
        <v>45480</v>
      </c>
      <c r="X44" s="26">
        <f>W44+90</f>
        <v>45570</v>
      </c>
    </row>
    <row r="45" spans="1:24" s="15" customFormat="1" ht="54" customHeight="1" x14ac:dyDescent="0.3">
      <c r="A45" s="150"/>
      <c r="B45" s="166"/>
      <c r="C45" s="168"/>
      <c r="D45" s="170"/>
      <c r="E45" s="162"/>
      <c r="F45" s="172"/>
      <c r="G45" s="162"/>
      <c r="H45" s="58" t="s">
        <v>47</v>
      </c>
      <c r="I45" s="25"/>
      <c r="J45" s="25"/>
      <c r="K45" s="27"/>
      <c r="L45" s="27"/>
      <c r="M45" s="27"/>
      <c r="N45" s="27"/>
      <c r="O45" s="27"/>
      <c r="P45" s="27"/>
      <c r="Q45" s="27"/>
      <c r="R45" s="14"/>
      <c r="S45" s="27"/>
      <c r="T45" s="27"/>
      <c r="U45" s="28"/>
      <c r="V45" s="28"/>
      <c r="W45" s="28"/>
      <c r="X45" s="28"/>
    </row>
    <row r="46" spans="1:24" ht="14.4" customHeight="1" x14ac:dyDescent="0.3">
      <c r="A46" s="150">
        <v>17</v>
      </c>
      <c r="B46" s="179" t="s">
        <v>161</v>
      </c>
      <c r="C46" s="167">
        <v>9000000000</v>
      </c>
      <c r="D46" s="155">
        <v>11</v>
      </c>
      <c r="E46" s="157" t="s">
        <v>48</v>
      </c>
      <c r="F46" s="159"/>
      <c r="G46" s="157" t="s">
        <v>58</v>
      </c>
      <c r="H46" s="59" t="s">
        <v>46</v>
      </c>
      <c r="I46" s="29">
        <v>45321</v>
      </c>
      <c r="J46" s="29">
        <f>I46+12</f>
        <v>45333</v>
      </c>
      <c r="K46" s="29">
        <f>J46+3</f>
        <v>45336</v>
      </c>
      <c r="L46" s="29">
        <f>K46+30</f>
        <v>45366</v>
      </c>
      <c r="M46" s="29">
        <f>L46+15</f>
        <v>45381</v>
      </c>
      <c r="N46" s="29">
        <f>M46+12</f>
        <v>45393</v>
      </c>
      <c r="O46" s="29">
        <f>N46+15</f>
        <v>45408</v>
      </c>
      <c r="P46" s="29">
        <f>O46+7</f>
        <v>45415</v>
      </c>
      <c r="Q46" s="29">
        <f>P46+12</f>
        <v>45427</v>
      </c>
      <c r="R46" s="30"/>
      <c r="S46" s="29">
        <f>Q46+7</f>
        <v>45434</v>
      </c>
      <c r="T46" s="29">
        <f>S46+10</f>
        <v>45444</v>
      </c>
      <c r="U46" s="31">
        <f>T46+3</f>
        <v>45447</v>
      </c>
      <c r="V46" s="31">
        <f>U46+3</f>
        <v>45450</v>
      </c>
      <c r="W46" s="31">
        <f>V46+15</f>
        <v>45465</v>
      </c>
      <c r="X46" s="31">
        <f>W46+90</f>
        <v>45555</v>
      </c>
    </row>
    <row r="47" spans="1:24" ht="44.1" customHeight="1" x14ac:dyDescent="0.3">
      <c r="A47" s="150"/>
      <c r="B47" s="180"/>
      <c r="C47" s="168"/>
      <c r="D47" s="156"/>
      <c r="E47" s="158"/>
      <c r="F47" s="160"/>
      <c r="G47" s="158"/>
      <c r="H47" s="59" t="s">
        <v>47</v>
      </c>
      <c r="I47" s="29"/>
      <c r="J47" s="29"/>
      <c r="K47" s="60"/>
      <c r="L47" s="60"/>
      <c r="M47" s="60"/>
      <c r="N47" s="60"/>
      <c r="O47" s="60"/>
      <c r="P47" s="60"/>
      <c r="Q47" s="60"/>
      <c r="R47" s="30"/>
      <c r="S47" s="60"/>
      <c r="T47" s="60"/>
      <c r="U47" s="61"/>
      <c r="V47" s="61"/>
      <c r="W47" s="61"/>
      <c r="X47" s="61"/>
    </row>
    <row r="48" spans="1:24" x14ac:dyDescent="0.3">
      <c r="A48" s="150">
        <v>18</v>
      </c>
      <c r="B48" s="165" t="s">
        <v>99</v>
      </c>
      <c r="C48" s="153">
        <v>10000000000</v>
      </c>
      <c r="D48" s="155">
        <v>11</v>
      </c>
      <c r="E48" s="157" t="s">
        <v>48</v>
      </c>
      <c r="F48" s="159"/>
      <c r="G48" s="157" t="s">
        <v>58</v>
      </c>
      <c r="H48" s="59" t="s">
        <v>46</v>
      </c>
      <c r="I48" s="29">
        <v>45395</v>
      </c>
      <c r="J48" s="29">
        <f>I48+12</f>
        <v>45407</v>
      </c>
      <c r="K48" s="29">
        <f>J48+3</f>
        <v>45410</v>
      </c>
      <c r="L48" s="29">
        <f>K48+30</f>
        <v>45440</v>
      </c>
      <c r="M48" s="29">
        <f>L48+15</f>
        <v>45455</v>
      </c>
      <c r="N48" s="29">
        <f>M48+12</f>
        <v>45467</v>
      </c>
      <c r="O48" s="29">
        <f>N48+15</f>
        <v>45482</v>
      </c>
      <c r="P48" s="29">
        <f>O48+7</f>
        <v>45489</v>
      </c>
      <c r="Q48" s="29">
        <f>P48+12</f>
        <v>45501</v>
      </c>
      <c r="R48" s="30"/>
      <c r="S48" s="29">
        <f>Q48+7</f>
        <v>45508</v>
      </c>
      <c r="T48" s="29">
        <f>S48+10</f>
        <v>45518</v>
      </c>
      <c r="U48" s="31">
        <f>T48+3</f>
        <v>45521</v>
      </c>
      <c r="V48" s="31">
        <f>U48+3</f>
        <v>45524</v>
      </c>
      <c r="W48" s="31">
        <f>V48+15</f>
        <v>45539</v>
      </c>
      <c r="X48" s="31">
        <f>W48+90</f>
        <v>45629</v>
      </c>
    </row>
    <row r="49" spans="1:24" ht="72.599999999999994" customHeight="1" x14ac:dyDescent="0.3">
      <c r="A49" s="150"/>
      <c r="B49" s="166"/>
      <c r="C49" s="154"/>
      <c r="D49" s="156"/>
      <c r="E49" s="158"/>
      <c r="F49" s="160"/>
      <c r="G49" s="158"/>
      <c r="H49" s="59" t="s">
        <v>47</v>
      </c>
      <c r="I49" s="29"/>
      <c r="J49" s="29"/>
      <c r="K49" s="60"/>
      <c r="L49" s="60"/>
      <c r="M49" s="60"/>
      <c r="N49" s="60"/>
      <c r="O49" s="60"/>
      <c r="P49" s="60"/>
      <c r="Q49" s="60"/>
      <c r="R49" s="30"/>
      <c r="S49" s="60"/>
      <c r="T49" s="60"/>
      <c r="U49" s="61"/>
      <c r="V49" s="61"/>
      <c r="W49" s="61"/>
      <c r="X49" s="61"/>
    </row>
    <row r="50" spans="1:24" s="15" customFormat="1" x14ac:dyDescent="0.3">
      <c r="A50" s="150">
        <v>19</v>
      </c>
      <c r="B50" s="165" t="s">
        <v>100</v>
      </c>
      <c r="C50" s="153">
        <v>1000000000</v>
      </c>
      <c r="D50" s="169">
        <v>11</v>
      </c>
      <c r="E50" s="161" t="s">
        <v>48</v>
      </c>
      <c r="F50" s="171"/>
      <c r="G50" s="161" t="s">
        <v>58</v>
      </c>
      <c r="H50" s="58" t="s">
        <v>46</v>
      </c>
      <c r="I50" s="25">
        <v>45404</v>
      </c>
      <c r="J50" s="25">
        <f>I50+12</f>
        <v>45416</v>
      </c>
      <c r="K50" s="25">
        <f>J50+3</f>
        <v>45419</v>
      </c>
      <c r="L50" s="25">
        <f>K50+30</f>
        <v>45449</v>
      </c>
      <c r="M50" s="25">
        <f>L50+15</f>
        <v>45464</v>
      </c>
      <c r="N50" s="25">
        <f>M50+12</f>
        <v>45476</v>
      </c>
      <c r="O50" s="25">
        <f>N50+15</f>
        <v>45491</v>
      </c>
      <c r="P50" s="25">
        <f>O50+7</f>
        <v>45498</v>
      </c>
      <c r="Q50" s="25">
        <f>P50+12</f>
        <v>45510</v>
      </c>
      <c r="R50" s="14"/>
      <c r="S50" s="25">
        <f>Q50+7</f>
        <v>45517</v>
      </c>
      <c r="T50" s="25">
        <f>S50+10</f>
        <v>45527</v>
      </c>
      <c r="U50" s="26">
        <f>T50+3</f>
        <v>45530</v>
      </c>
      <c r="V50" s="26">
        <f>U50+3</f>
        <v>45533</v>
      </c>
      <c r="W50" s="26">
        <f>V50+15</f>
        <v>45548</v>
      </c>
      <c r="X50" s="26">
        <f>W50+90</f>
        <v>45638</v>
      </c>
    </row>
    <row r="51" spans="1:24" s="15" customFormat="1" ht="32.1" customHeight="1" x14ac:dyDescent="0.3">
      <c r="A51" s="150"/>
      <c r="B51" s="166"/>
      <c r="C51" s="154"/>
      <c r="D51" s="170"/>
      <c r="E51" s="162"/>
      <c r="F51" s="172"/>
      <c r="G51" s="162"/>
      <c r="H51" s="58" t="s">
        <v>47</v>
      </c>
      <c r="I51" s="25"/>
      <c r="J51" s="25"/>
      <c r="K51" s="27"/>
      <c r="L51" s="27"/>
      <c r="M51" s="27"/>
      <c r="N51" s="27"/>
      <c r="O51" s="27"/>
      <c r="P51" s="27"/>
      <c r="Q51" s="27"/>
      <c r="R51" s="14"/>
      <c r="S51" s="27"/>
      <c r="T51" s="27"/>
      <c r="U51" s="28"/>
      <c r="V51" s="28"/>
      <c r="W51" s="28"/>
      <c r="X51" s="28"/>
    </row>
    <row r="52" spans="1:24" s="15" customFormat="1" ht="15.6" customHeight="1" x14ac:dyDescent="0.3">
      <c r="A52" s="150">
        <v>20</v>
      </c>
      <c r="B52" s="173" t="s">
        <v>104</v>
      </c>
      <c r="C52" s="153">
        <v>2000000000</v>
      </c>
      <c r="D52" s="169">
        <v>11</v>
      </c>
      <c r="E52" s="161" t="s">
        <v>48</v>
      </c>
      <c r="F52" s="171"/>
      <c r="G52" s="161" t="s">
        <v>58</v>
      </c>
      <c r="H52" s="58" t="s">
        <v>46</v>
      </c>
      <c r="I52" s="25">
        <v>45404</v>
      </c>
      <c r="J52" s="25">
        <f>I52+12</f>
        <v>45416</v>
      </c>
      <c r="K52" s="25">
        <f>J52+3</f>
        <v>45419</v>
      </c>
      <c r="L52" s="25">
        <f>K52+30</f>
        <v>45449</v>
      </c>
      <c r="M52" s="25">
        <f>L52+15</f>
        <v>45464</v>
      </c>
      <c r="N52" s="25">
        <f>M52+12</f>
        <v>45476</v>
      </c>
      <c r="O52" s="25">
        <f>N52+15</f>
        <v>45491</v>
      </c>
      <c r="P52" s="25">
        <f>O52+7</f>
        <v>45498</v>
      </c>
      <c r="Q52" s="25">
        <f>P52+12</f>
        <v>45510</v>
      </c>
      <c r="R52" s="14"/>
      <c r="S52" s="25">
        <f>Q52+7</f>
        <v>45517</v>
      </c>
      <c r="T52" s="25">
        <f>S52+10</f>
        <v>45527</v>
      </c>
      <c r="U52" s="26">
        <f>T52+3</f>
        <v>45530</v>
      </c>
      <c r="V52" s="26">
        <f>U52+3</f>
        <v>45533</v>
      </c>
      <c r="W52" s="26">
        <f>V52+15</f>
        <v>45548</v>
      </c>
      <c r="X52" s="26">
        <f>W52+90</f>
        <v>45638</v>
      </c>
    </row>
    <row r="53" spans="1:24" s="15" customFormat="1" ht="63" customHeight="1" x14ac:dyDescent="0.3">
      <c r="A53" s="150"/>
      <c r="B53" s="174"/>
      <c r="C53" s="154"/>
      <c r="D53" s="170"/>
      <c r="E53" s="162"/>
      <c r="F53" s="172"/>
      <c r="G53" s="162"/>
      <c r="H53" s="58" t="s">
        <v>47</v>
      </c>
      <c r="I53" s="25"/>
      <c r="J53" s="25"/>
      <c r="K53" s="27"/>
      <c r="L53" s="27"/>
      <c r="M53" s="27"/>
      <c r="N53" s="27"/>
      <c r="O53" s="27"/>
      <c r="P53" s="27"/>
      <c r="Q53" s="27"/>
      <c r="R53" s="14"/>
      <c r="S53" s="27"/>
      <c r="T53" s="27"/>
      <c r="U53" s="28"/>
      <c r="V53" s="28"/>
      <c r="W53" s="28"/>
      <c r="X53" s="28"/>
    </row>
    <row r="54" spans="1:24" s="15" customFormat="1" ht="26.1" customHeight="1" x14ac:dyDescent="0.3">
      <c r="A54" s="150">
        <v>21</v>
      </c>
      <c r="B54" s="175" t="s">
        <v>105</v>
      </c>
      <c r="C54" s="177">
        <v>15500000000</v>
      </c>
      <c r="D54" s="169">
        <v>11</v>
      </c>
      <c r="E54" s="161" t="s">
        <v>48</v>
      </c>
      <c r="F54" s="171"/>
      <c r="G54" s="161" t="s">
        <v>58</v>
      </c>
      <c r="H54" s="58" t="s">
        <v>46</v>
      </c>
      <c r="I54" s="25">
        <v>45343</v>
      </c>
      <c r="J54" s="25">
        <f>I54+12</f>
        <v>45355</v>
      </c>
      <c r="K54" s="25">
        <f>J54+3</f>
        <v>45358</v>
      </c>
      <c r="L54" s="25">
        <f>K54+30</f>
        <v>45388</v>
      </c>
      <c r="M54" s="25">
        <f>L54+15</f>
        <v>45403</v>
      </c>
      <c r="N54" s="25">
        <f>M54+12</f>
        <v>45415</v>
      </c>
      <c r="O54" s="25">
        <f>N54+15</f>
        <v>45430</v>
      </c>
      <c r="P54" s="25">
        <f>O54+7</f>
        <v>45437</v>
      </c>
      <c r="Q54" s="25">
        <f>P54+12</f>
        <v>45449</v>
      </c>
      <c r="R54" s="14"/>
      <c r="S54" s="25">
        <f>Q54+7</f>
        <v>45456</v>
      </c>
      <c r="T54" s="25">
        <f>S54+10</f>
        <v>45466</v>
      </c>
      <c r="U54" s="26">
        <f>T54+3</f>
        <v>45469</v>
      </c>
      <c r="V54" s="26">
        <f>U54+3</f>
        <v>45472</v>
      </c>
      <c r="W54" s="26">
        <f>V54+15</f>
        <v>45487</v>
      </c>
      <c r="X54" s="26">
        <f>W54+90</f>
        <v>45577</v>
      </c>
    </row>
    <row r="55" spans="1:24" s="15" customFormat="1" ht="42.9" customHeight="1" x14ac:dyDescent="0.3">
      <c r="A55" s="150"/>
      <c r="B55" s="176"/>
      <c r="C55" s="178"/>
      <c r="D55" s="170"/>
      <c r="E55" s="162"/>
      <c r="F55" s="172"/>
      <c r="G55" s="162"/>
      <c r="H55" s="58" t="s">
        <v>47</v>
      </c>
      <c r="I55" s="25"/>
      <c r="J55" s="25"/>
      <c r="K55" s="27"/>
      <c r="L55" s="27"/>
      <c r="M55" s="27"/>
      <c r="N55" s="27"/>
      <c r="O55" s="27"/>
      <c r="P55" s="27"/>
      <c r="Q55" s="27"/>
      <c r="R55" s="14"/>
      <c r="S55" s="27"/>
      <c r="T55" s="27"/>
      <c r="U55" s="28"/>
      <c r="V55" s="28"/>
      <c r="W55" s="28"/>
      <c r="X55" s="28"/>
    </row>
    <row r="56" spans="1:24" ht="18.600000000000001" customHeight="1" x14ac:dyDescent="0.3">
      <c r="A56" s="150">
        <v>22</v>
      </c>
      <c r="B56" s="173" t="s">
        <v>106</v>
      </c>
      <c r="C56" s="153">
        <v>8000000000</v>
      </c>
      <c r="D56" s="155">
        <v>11</v>
      </c>
      <c r="E56" s="157" t="s">
        <v>48</v>
      </c>
      <c r="F56" s="159"/>
      <c r="G56" s="157" t="s">
        <v>58</v>
      </c>
      <c r="H56" s="59" t="s">
        <v>46</v>
      </c>
      <c r="I56" s="29">
        <v>45343</v>
      </c>
      <c r="J56" s="29">
        <f>I56+12</f>
        <v>45355</v>
      </c>
      <c r="K56" s="29">
        <f>J56+3</f>
        <v>45358</v>
      </c>
      <c r="L56" s="29">
        <f>K56+30</f>
        <v>45388</v>
      </c>
      <c r="M56" s="29">
        <f>L56+15</f>
        <v>45403</v>
      </c>
      <c r="N56" s="29">
        <f>M56+12</f>
        <v>45415</v>
      </c>
      <c r="O56" s="29">
        <f>N56+15</f>
        <v>45430</v>
      </c>
      <c r="P56" s="29">
        <f>O56+7</f>
        <v>45437</v>
      </c>
      <c r="Q56" s="29">
        <f>P56+12</f>
        <v>45449</v>
      </c>
      <c r="R56" s="30"/>
      <c r="S56" s="29">
        <f>Q56+7</f>
        <v>45456</v>
      </c>
      <c r="T56" s="29">
        <f>S56+10</f>
        <v>45466</v>
      </c>
      <c r="U56" s="31">
        <f>T56+3</f>
        <v>45469</v>
      </c>
      <c r="V56" s="31">
        <f>U56+3</f>
        <v>45472</v>
      </c>
      <c r="W56" s="31">
        <f>V56+15</f>
        <v>45487</v>
      </c>
      <c r="X56" s="31">
        <f>W56+90</f>
        <v>45577</v>
      </c>
    </row>
    <row r="57" spans="1:24" ht="52.5" customHeight="1" x14ac:dyDescent="0.3">
      <c r="A57" s="150"/>
      <c r="B57" s="174"/>
      <c r="C57" s="154"/>
      <c r="D57" s="156"/>
      <c r="E57" s="158"/>
      <c r="F57" s="160"/>
      <c r="G57" s="158"/>
      <c r="H57" s="59" t="s">
        <v>47</v>
      </c>
      <c r="I57" s="29"/>
      <c r="J57" s="29"/>
      <c r="K57" s="60"/>
      <c r="L57" s="60"/>
      <c r="M57" s="60"/>
      <c r="N57" s="60"/>
      <c r="O57" s="60"/>
      <c r="P57" s="60"/>
      <c r="Q57" s="60"/>
      <c r="R57" s="30"/>
      <c r="S57" s="60"/>
      <c r="T57" s="60"/>
      <c r="U57" s="61"/>
      <c r="V57" s="61"/>
      <c r="W57" s="61"/>
      <c r="X57" s="61"/>
    </row>
    <row r="58" spans="1:24" x14ac:dyDescent="0.3">
      <c r="A58" s="150">
        <v>23</v>
      </c>
      <c r="B58" s="165" t="s">
        <v>101</v>
      </c>
      <c r="C58" s="153">
        <v>200000000000</v>
      </c>
      <c r="D58" s="155">
        <v>11</v>
      </c>
      <c r="E58" s="157" t="s">
        <v>48</v>
      </c>
      <c r="F58" s="159"/>
      <c r="G58" s="157" t="s">
        <v>96</v>
      </c>
      <c r="H58" s="59" t="s">
        <v>46</v>
      </c>
      <c r="I58" s="29">
        <v>45434</v>
      </c>
      <c r="J58" s="29">
        <f>I58+12</f>
        <v>45446</v>
      </c>
      <c r="K58" s="29">
        <f>J58+3</f>
        <v>45449</v>
      </c>
      <c r="L58" s="29">
        <f>K58+45</f>
        <v>45494</v>
      </c>
      <c r="M58" s="29">
        <f>L58+15</f>
        <v>45509</v>
      </c>
      <c r="N58" s="29">
        <f>M58+12</f>
        <v>45521</v>
      </c>
      <c r="O58" s="29">
        <f>N58+15</f>
        <v>45536</v>
      </c>
      <c r="P58" s="29">
        <f>O58+7</f>
        <v>45543</v>
      </c>
      <c r="Q58" s="29">
        <f>P58+12</f>
        <v>45555</v>
      </c>
      <c r="R58" s="30"/>
      <c r="S58" s="29">
        <f>Q58+7</f>
        <v>45562</v>
      </c>
      <c r="T58" s="29">
        <f>S58+10</f>
        <v>45572</v>
      </c>
      <c r="U58" s="31">
        <f>T58+3</f>
        <v>45575</v>
      </c>
      <c r="V58" s="31">
        <f>U58+3</f>
        <v>45578</v>
      </c>
      <c r="W58" s="31">
        <f>V58+15</f>
        <v>45593</v>
      </c>
      <c r="X58" s="31">
        <f>W58+90</f>
        <v>45683</v>
      </c>
    </row>
    <row r="59" spans="1:24" ht="44.25" customHeight="1" x14ac:dyDescent="0.3">
      <c r="A59" s="150"/>
      <c r="B59" s="166"/>
      <c r="C59" s="154"/>
      <c r="D59" s="156"/>
      <c r="E59" s="158"/>
      <c r="F59" s="160"/>
      <c r="G59" s="158"/>
      <c r="H59" s="59" t="s">
        <v>47</v>
      </c>
      <c r="I59" s="29"/>
      <c r="J59" s="29"/>
      <c r="K59" s="60"/>
      <c r="L59" s="60"/>
      <c r="M59" s="60"/>
      <c r="N59" s="60"/>
      <c r="O59" s="60"/>
      <c r="P59" s="60"/>
      <c r="Q59" s="60"/>
      <c r="R59" s="30"/>
      <c r="S59" s="60"/>
      <c r="T59" s="60"/>
      <c r="U59" s="61"/>
      <c r="V59" s="61"/>
      <c r="W59" s="61"/>
      <c r="X59" s="61"/>
    </row>
    <row r="60" spans="1:24" ht="14.4" customHeight="1" x14ac:dyDescent="0.3">
      <c r="A60" s="150">
        <v>24</v>
      </c>
      <c r="B60" s="165" t="s">
        <v>102</v>
      </c>
      <c r="C60" s="167">
        <v>2294915000</v>
      </c>
      <c r="D60" s="169">
        <v>11</v>
      </c>
      <c r="E60" s="161" t="s">
        <v>48</v>
      </c>
      <c r="F60" s="171"/>
      <c r="G60" s="161" t="s">
        <v>96</v>
      </c>
      <c r="H60" s="58" t="s">
        <v>46</v>
      </c>
      <c r="I60" s="25">
        <v>45335</v>
      </c>
      <c r="J60" s="25">
        <f>I60+12</f>
        <v>45347</v>
      </c>
      <c r="K60" s="25">
        <f>J60+3</f>
        <v>45350</v>
      </c>
      <c r="L60" s="25">
        <f>K60+45</f>
        <v>45395</v>
      </c>
      <c r="M60" s="25">
        <f>L60+15</f>
        <v>45410</v>
      </c>
      <c r="N60" s="25">
        <f>M60+12</f>
        <v>45422</v>
      </c>
      <c r="O60" s="25">
        <f>N60+15</f>
        <v>45437</v>
      </c>
      <c r="P60" s="25">
        <f>O60+7</f>
        <v>45444</v>
      </c>
      <c r="Q60" s="25">
        <f>P60+12</f>
        <v>45456</v>
      </c>
      <c r="R60" s="14"/>
      <c r="S60" s="25">
        <f>Q60+7</f>
        <v>45463</v>
      </c>
      <c r="T60" s="25">
        <f>S60+10</f>
        <v>45473</v>
      </c>
      <c r="U60" s="26">
        <f>T60+3</f>
        <v>45476</v>
      </c>
      <c r="V60" s="26">
        <f>U60+3</f>
        <v>45479</v>
      </c>
      <c r="W60" s="26">
        <f>V60+15</f>
        <v>45494</v>
      </c>
      <c r="X60" s="26">
        <f>W60+90</f>
        <v>45584</v>
      </c>
    </row>
    <row r="61" spans="1:24" ht="69.599999999999994" customHeight="1" x14ac:dyDescent="0.3">
      <c r="A61" s="150"/>
      <c r="B61" s="166"/>
      <c r="C61" s="168"/>
      <c r="D61" s="170"/>
      <c r="E61" s="162"/>
      <c r="F61" s="172"/>
      <c r="G61" s="162"/>
      <c r="H61" s="58" t="s">
        <v>47</v>
      </c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63"/>
      <c r="T61" s="63"/>
      <c r="U61" s="65"/>
      <c r="V61" s="65"/>
      <c r="W61" s="65"/>
      <c r="X61" s="65"/>
    </row>
    <row r="62" spans="1:24" ht="61.2" x14ac:dyDescent="0.3">
      <c r="A62" s="124">
        <v>29</v>
      </c>
      <c r="B62" s="129" t="s">
        <v>103</v>
      </c>
      <c r="C62" s="125">
        <v>25000000000</v>
      </c>
      <c r="D62" s="126">
        <v>11</v>
      </c>
      <c r="E62" s="127" t="s">
        <v>48</v>
      </c>
      <c r="F62" s="128"/>
      <c r="G62" s="127" t="s">
        <v>58</v>
      </c>
      <c r="H62" s="59" t="s">
        <v>46</v>
      </c>
      <c r="I62" s="29">
        <v>45395</v>
      </c>
      <c r="J62" s="29">
        <f>I62+12</f>
        <v>45407</v>
      </c>
      <c r="K62" s="29">
        <f>J62+3</f>
        <v>45410</v>
      </c>
      <c r="L62" s="29">
        <f>K62+45</f>
        <v>45455</v>
      </c>
      <c r="M62" s="29">
        <f>L62+15</f>
        <v>45470</v>
      </c>
      <c r="N62" s="29">
        <f>M62+12</f>
        <v>45482</v>
      </c>
      <c r="O62" s="29">
        <f>N62+15</f>
        <v>45497</v>
      </c>
      <c r="P62" s="29">
        <f>O62+7</f>
        <v>45504</v>
      </c>
      <c r="Q62" s="29">
        <f>P62+12</f>
        <v>45516</v>
      </c>
      <c r="R62" s="30"/>
      <c r="S62" s="29">
        <f>Q62+7</f>
        <v>45523</v>
      </c>
      <c r="T62" s="29">
        <f>S62+10</f>
        <v>45533</v>
      </c>
      <c r="U62" s="31">
        <f>T62+3</f>
        <v>45536</v>
      </c>
      <c r="V62" s="31">
        <f>U62+3</f>
        <v>45539</v>
      </c>
      <c r="W62" s="31">
        <f>V62+15</f>
        <v>45554</v>
      </c>
      <c r="X62" s="31">
        <f>W62+90</f>
        <v>45644</v>
      </c>
    </row>
    <row r="63" spans="1:24" s="47" customFormat="1" ht="27" customHeight="1" x14ac:dyDescent="0.3">
      <c r="A63" s="69">
        <v>37</v>
      </c>
      <c r="B63" s="67" t="s">
        <v>59</v>
      </c>
      <c r="C63" s="66">
        <f>SUM(C14:C62)</f>
        <v>1100318684702</v>
      </c>
      <c r="D63" s="68"/>
      <c r="E63" s="70"/>
      <c r="F63" s="70"/>
      <c r="G63" s="70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2"/>
    </row>
    <row r="64" spans="1:24" x14ac:dyDescent="0.3">
      <c r="A64"/>
      <c r="B64"/>
      <c r="C64" s="73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customFormat="1" x14ac:dyDescent="0.3"/>
  </sheetData>
  <mergeCells count="190">
    <mergeCell ref="C2:I2"/>
    <mergeCell ref="C3:I3"/>
    <mergeCell ref="C4:I4"/>
    <mergeCell ref="C5:I5"/>
    <mergeCell ref="C6:I6"/>
    <mergeCell ref="F12:F13"/>
    <mergeCell ref="G12:G13"/>
    <mergeCell ref="H12:H13"/>
    <mergeCell ref="I12:I13"/>
    <mergeCell ref="F8:S8"/>
    <mergeCell ref="X12:X13"/>
    <mergeCell ref="A11:H11"/>
    <mergeCell ref="I11:L11"/>
    <mergeCell ref="M11:O11"/>
    <mergeCell ref="Q11:V11"/>
    <mergeCell ref="W11:X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F14:F15"/>
    <mergeCell ref="G14:G15"/>
    <mergeCell ref="A30:A31"/>
    <mergeCell ref="B30:B31"/>
    <mergeCell ref="C30:C31"/>
    <mergeCell ref="D30:D31"/>
    <mergeCell ref="E30:E31"/>
    <mergeCell ref="F30:F31"/>
    <mergeCell ref="G30:G31"/>
    <mergeCell ref="A16:A17"/>
    <mergeCell ref="B16:B17"/>
    <mergeCell ref="C16:C17"/>
    <mergeCell ref="A18:A19"/>
    <mergeCell ref="B18:B19"/>
    <mergeCell ref="C18:C19"/>
    <mergeCell ref="E18:E19"/>
    <mergeCell ref="F18:F19"/>
    <mergeCell ref="G18:G19"/>
    <mergeCell ref="A20:A21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A52:A53"/>
    <mergeCell ref="B52:B53"/>
    <mergeCell ref="C52:C53"/>
    <mergeCell ref="D52:D53"/>
    <mergeCell ref="E52:E53"/>
    <mergeCell ref="F52:F53"/>
    <mergeCell ref="G54:G55"/>
    <mergeCell ref="A54:A55"/>
    <mergeCell ref="B54:B55"/>
    <mergeCell ref="C54:C55"/>
    <mergeCell ref="D54:D55"/>
    <mergeCell ref="E54:E55"/>
    <mergeCell ref="F54:F55"/>
    <mergeCell ref="D16:D17"/>
    <mergeCell ref="E16:E17"/>
    <mergeCell ref="F16:F17"/>
    <mergeCell ref="G16:G17"/>
    <mergeCell ref="D18:D1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G58:G59"/>
    <mergeCell ref="G52:G53"/>
    <mergeCell ref="G48:G49"/>
    <mergeCell ref="G44:G45"/>
    <mergeCell ref="G40:G41"/>
    <mergeCell ref="G36:G37"/>
    <mergeCell ref="R12:R13"/>
    <mergeCell ref="G32:G33"/>
    <mergeCell ref="G56:G57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</mergeCells>
  <pageMargins left="0.17" right="0.17" top="0.75" bottom="0.17" header="0.3" footer="0.1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A17" zoomScaleNormal="100" workbookViewId="0">
      <selection activeCell="B24" sqref="B24:B25"/>
    </sheetView>
  </sheetViews>
  <sheetFormatPr baseColWidth="10" defaultRowHeight="14.4" x14ac:dyDescent="0.3"/>
  <cols>
    <col min="1" max="1" width="2.6640625" customWidth="1"/>
    <col min="2" max="2" width="10.44140625" customWidth="1"/>
    <col min="3" max="3" width="11.44140625" customWidth="1"/>
    <col min="4" max="4" width="3.5546875" customWidth="1"/>
    <col min="5" max="5" width="4.109375" customWidth="1"/>
    <col min="6" max="6" width="2.88671875" customWidth="1"/>
    <col min="7" max="7" width="4.109375" customWidth="1"/>
    <col min="8" max="8" width="6.5546875" customWidth="1"/>
    <col min="9" max="9" width="6.109375" customWidth="1"/>
    <col min="10" max="10" width="6" bestFit="1" customWidth="1"/>
    <col min="11" max="11" width="6.109375" bestFit="1" customWidth="1"/>
    <col min="12" max="14" width="6" bestFit="1" customWidth="1"/>
    <col min="15" max="15" width="6.109375" customWidth="1"/>
    <col min="16" max="16" width="6" bestFit="1" customWidth="1"/>
    <col min="17" max="17" width="6.109375" bestFit="1" customWidth="1"/>
    <col min="18" max="18" width="2.5546875" customWidth="1"/>
    <col min="19" max="21" width="6" bestFit="1" customWidth="1"/>
    <col min="22" max="23" width="6.33203125" customWidth="1"/>
    <col min="24" max="24" width="6.109375" customWidth="1"/>
  </cols>
  <sheetData>
    <row r="1" spans="1:24" ht="18.600000000000001" customHeight="1" x14ac:dyDescent="0.35">
      <c r="A1" s="81" t="s">
        <v>0</v>
      </c>
      <c r="B1" s="82"/>
      <c r="C1" s="83"/>
      <c r="D1" s="83"/>
      <c r="E1" s="83"/>
      <c r="F1" s="83"/>
      <c r="G1" s="83"/>
      <c r="H1" s="237" t="s">
        <v>1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83"/>
      <c r="T1" s="83"/>
      <c r="U1" s="83"/>
      <c r="V1" s="83"/>
      <c r="W1" s="83"/>
      <c r="X1" s="83"/>
    </row>
    <row r="2" spans="1:24" ht="18.600000000000001" customHeight="1" x14ac:dyDescent="0.35">
      <c r="A2" s="81"/>
      <c r="B2" s="82"/>
      <c r="C2" s="16"/>
      <c r="D2" s="83"/>
      <c r="E2" s="83"/>
      <c r="F2" s="83"/>
      <c r="G2" s="83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3"/>
      <c r="T2" s="83"/>
      <c r="U2" s="83"/>
      <c r="V2" s="83"/>
      <c r="W2" s="83"/>
      <c r="X2" s="83"/>
    </row>
    <row r="3" spans="1:24" ht="27" x14ac:dyDescent="0.3">
      <c r="B3" s="12" t="s">
        <v>2</v>
      </c>
      <c r="C3" s="236" t="s">
        <v>3</v>
      </c>
      <c r="D3" s="236"/>
      <c r="E3" s="236"/>
      <c r="F3" s="236"/>
      <c r="G3" s="236"/>
      <c r="H3" s="236"/>
      <c r="I3" s="236"/>
      <c r="J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27" x14ac:dyDescent="0.3">
      <c r="B4" s="12" t="s">
        <v>4</v>
      </c>
      <c r="C4" s="236">
        <v>2024</v>
      </c>
      <c r="D4" s="236"/>
      <c r="E4" s="236"/>
      <c r="F4" s="236"/>
      <c r="G4" s="236"/>
      <c r="H4" s="236"/>
      <c r="I4" s="236"/>
      <c r="J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x14ac:dyDescent="0.3">
      <c r="B5" s="12" t="s">
        <v>5</v>
      </c>
      <c r="C5" s="236" t="s">
        <v>6</v>
      </c>
      <c r="D5" s="236"/>
      <c r="E5" s="236"/>
      <c r="F5" s="236"/>
      <c r="G5" s="236"/>
      <c r="H5" s="236"/>
      <c r="I5" s="236"/>
      <c r="J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53.4" x14ac:dyDescent="0.3">
      <c r="B6" s="12" t="s">
        <v>7</v>
      </c>
      <c r="C6" s="239" t="s">
        <v>8</v>
      </c>
      <c r="D6" s="239"/>
      <c r="E6" s="239"/>
      <c r="F6" s="239"/>
      <c r="G6" s="239"/>
      <c r="H6" s="239"/>
      <c r="I6" s="239"/>
      <c r="J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4" ht="27" x14ac:dyDescent="0.3">
      <c r="B7" s="12" t="s">
        <v>9</v>
      </c>
      <c r="C7" s="236" t="s">
        <v>10</v>
      </c>
      <c r="D7" s="236"/>
      <c r="E7" s="236"/>
      <c r="F7" s="236"/>
      <c r="G7" s="236"/>
      <c r="H7" s="236"/>
      <c r="I7" s="236"/>
      <c r="J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ht="18.899999999999999" customHeight="1" x14ac:dyDescent="0.45">
      <c r="A8" s="85"/>
      <c r="B8" s="85"/>
      <c r="C8" s="85"/>
      <c r="D8" s="85"/>
      <c r="E8" s="238" t="s">
        <v>11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</row>
    <row r="9" spans="1:24" ht="15" thickBot="1" x14ac:dyDescent="0.35">
      <c r="B9" s="86"/>
    </row>
    <row r="10" spans="1:24" ht="22.5" customHeight="1" thickBot="1" x14ac:dyDescent="0.35">
      <c r="A10" s="185" t="s">
        <v>12</v>
      </c>
      <c r="B10" s="186"/>
      <c r="C10" s="186"/>
      <c r="D10" s="186"/>
      <c r="E10" s="186"/>
      <c r="F10" s="186"/>
      <c r="G10" s="186"/>
      <c r="H10" s="187"/>
      <c r="I10" s="185" t="s">
        <v>13</v>
      </c>
      <c r="J10" s="186"/>
      <c r="K10" s="186"/>
      <c r="L10" s="187"/>
      <c r="M10" s="185" t="s">
        <v>14</v>
      </c>
      <c r="N10" s="186"/>
      <c r="O10" s="187"/>
      <c r="P10" s="185" t="s">
        <v>15</v>
      </c>
      <c r="Q10" s="186"/>
      <c r="R10" s="186"/>
      <c r="S10" s="186"/>
      <c r="T10" s="186"/>
      <c r="U10" s="186"/>
      <c r="V10" s="187"/>
      <c r="W10" s="185" t="s">
        <v>90</v>
      </c>
      <c r="X10" s="187"/>
    </row>
    <row r="11" spans="1:24" ht="65.099999999999994" customHeight="1" x14ac:dyDescent="0.3">
      <c r="A11" s="91" t="s">
        <v>16</v>
      </c>
      <c r="B11" s="6" t="s">
        <v>17</v>
      </c>
      <c r="C11" s="7" t="s">
        <v>18</v>
      </c>
      <c r="D11" s="4" t="s">
        <v>19</v>
      </c>
      <c r="E11" s="4" t="s">
        <v>20</v>
      </c>
      <c r="F11" s="4" t="s">
        <v>21</v>
      </c>
      <c r="G11" s="5" t="s">
        <v>22</v>
      </c>
      <c r="H11" s="96" t="s">
        <v>23</v>
      </c>
      <c r="I11" s="21" t="s">
        <v>24</v>
      </c>
      <c r="J11" s="24" t="s">
        <v>25</v>
      </c>
      <c r="K11" s="24" t="s">
        <v>26</v>
      </c>
      <c r="L11" s="97" t="s">
        <v>27</v>
      </c>
      <c r="M11" s="23" t="s">
        <v>28</v>
      </c>
      <c r="N11" s="24" t="s">
        <v>29</v>
      </c>
      <c r="O11" s="97" t="s">
        <v>30</v>
      </c>
      <c r="P11" s="23" t="s">
        <v>31</v>
      </c>
      <c r="Q11" s="24" t="s">
        <v>32</v>
      </c>
      <c r="R11" s="24" t="s">
        <v>33</v>
      </c>
      <c r="S11" s="24" t="s">
        <v>34</v>
      </c>
      <c r="T11" s="24" t="s">
        <v>35</v>
      </c>
      <c r="U11" s="24" t="s">
        <v>36</v>
      </c>
      <c r="V11" s="98" t="s">
        <v>37</v>
      </c>
      <c r="W11" s="21" t="s">
        <v>91</v>
      </c>
      <c r="X11" s="22" t="s">
        <v>92</v>
      </c>
    </row>
    <row r="12" spans="1:24" x14ac:dyDescent="0.3">
      <c r="A12" s="150">
        <v>1</v>
      </c>
      <c r="B12" s="200" t="s">
        <v>142</v>
      </c>
      <c r="C12" s="202">
        <v>1990235420</v>
      </c>
      <c r="D12" s="155">
        <v>11</v>
      </c>
      <c r="E12" s="157" t="s">
        <v>48</v>
      </c>
      <c r="F12" s="159"/>
      <c r="G12" s="157" t="s">
        <v>58</v>
      </c>
      <c r="H12" s="59" t="s">
        <v>46</v>
      </c>
      <c r="I12" s="29">
        <v>45376</v>
      </c>
      <c r="J12" s="29">
        <f>I12+12</f>
        <v>45388</v>
      </c>
      <c r="K12" s="29">
        <f>J12+3</f>
        <v>45391</v>
      </c>
      <c r="L12" s="29">
        <f>K12+30</f>
        <v>45421</v>
      </c>
      <c r="M12" s="29">
        <f>L12+15</f>
        <v>45436</v>
      </c>
      <c r="N12" s="29">
        <f>M12+12</f>
        <v>45448</v>
      </c>
      <c r="O12" s="29">
        <f>N12+15</f>
        <v>45463</v>
      </c>
      <c r="P12" s="29">
        <f>O12+7</f>
        <v>45470</v>
      </c>
      <c r="Q12" s="29">
        <f>P12+12</f>
        <v>45482</v>
      </c>
      <c r="R12" s="30"/>
      <c r="S12" s="29">
        <f>Q12+7</f>
        <v>45489</v>
      </c>
      <c r="T12" s="29">
        <f>S12+10</f>
        <v>45499</v>
      </c>
      <c r="U12" s="31">
        <f>T12+3</f>
        <v>45502</v>
      </c>
      <c r="V12" s="31">
        <f>U12+3</f>
        <v>45505</v>
      </c>
      <c r="W12" s="31">
        <f>V12+15</f>
        <v>45520</v>
      </c>
      <c r="X12" s="31">
        <f>W12+90</f>
        <v>45610</v>
      </c>
    </row>
    <row r="13" spans="1:24" ht="66" customHeight="1" x14ac:dyDescent="0.3">
      <c r="A13" s="150"/>
      <c r="B13" s="201"/>
      <c r="C13" s="203"/>
      <c r="D13" s="156"/>
      <c r="E13" s="158"/>
      <c r="F13" s="160"/>
      <c r="G13" s="158"/>
      <c r="H13" s="59" t="s">
        <v>47</v>
      </c>
      <c r="I13" s="29"/>
      <c r="J13" s="29"/>
      <c r="K13" s="60"/>
      <c r="L13" s="60"/>
      <c r="M13" s="60"/>
      <c r="N13" s="60"/>
      <c r="O13" s="60"/>
      <c r="P13" s="60"/>
      <c r="Q13" s="60"/>
      <c r="R13" s="30"/>
      <c r="S13" s="60"/>
      <c r="T13" s="60"/>
      <c r="U13" s="61"/>
      <c r="V13" s="61"/>
      <c r="W13" s="61"/>
      <c r="X13" s="61"/>
    </row>
    <row r="14" spans="1:24" x14ac:dyDescent="0.3">
      <c r="A14" s="150">
        <v>2</v>
      </c>
      <c r="B14" s="200" t="s">
        <v>144</v>
      </c>
      <c r="C14" s="202">
        <v>1988328331</v>
      </c>
      <c r="D14" s="155">
        <v>11</v>
      </c>
      <c r="E14" s="157" t="s">
        <v>48</v>
      </c>
      <c r="F14" s="159"/>
      <c r="G14" s="157" t="s">
        <v>58</v>
      </c>
      <c r="H14" s="59" t="s">
        <v>46</v>
      </c>
      <c r="I14" s="29">
        <v>45381</v>
      </c>
      <c r="J14" s="29">
        <f>I14+12</f>
        <v>45393</v>
      </c>
      <c r="K14" s="29">
        <f>J14+3</f>
        <v>45396</v>
      </c>
      <c r="L14" s="29">
        <f>K14+30</f>
        <v>45426</v>
      </c>
      <c r="M14" s="29">
        <f>L14+15</f>
        <v>45441</v>
      </c>
      <c r="N14" s="29">
        <f>M14+12</f>
        <v>45453</v>
      </c>
      <c r="O14" s="29">
        <f>N14+15</f>
        <v>45468</v>
      </c>
      <c r="P14" s="29">
        <f>O14+7</f>
        <v>45475</v>
      </c>
      <c r="Q14" s="29">
        <f>P14+12</f>
        <v>45487</v>
      </c>
      <c r="R14" s="30"/>
      <c r="S14" s="29">
        <f>Q14+7</f>
        <v>45494</v>
      </c>
      <c r="T14" s="29">
        <f>S14+10</f>
        <v>45504</v>
      </c>
      <c r="U14" s="31">
        <f>T14+3</f>
        <v>45507</v>
      </c>
      <c r="V14" s="31">
        <f>U14+3</f>
        <v>45510</v>
      </c>
      <c r="W14" s="31">
        <f>V14+15</f>
        <v>45525</v>
      </c>
      <c r="X14" s="31">
        <f>W14+90</f>
        <v>45615</v>
      </c>
    </row>
    <row r="15" spans="1:24" ht="66" customHeight="1" x14ac:dyDescent="0.3">
      <c r="A15" s="150"/>
      <c r="B15" s="201"/>
      <c r="C15" s="203"/>
      <c r="D15" s="156"/>
      <c r="E15" s="158"/>
      <c r="F15" s="160"/>
      <c r="G15" s="158"/>
      <c r="H15" s="59" t="s">
        <v>47</v>
      </c>
      <c r="I15" s="29"/>
      <c r="J15" s="29"/>
      <c r="K15" s="60"/>
      <c r="L15" s="60"/>
      <c r="M15" s="60"/>
      <c r="N15" s="60"/>
      <c r="O15" s="60"/>
      <c r="P15" s="60"/>
      <c r="Q15" s="60"/>
      <c r="R15" s="30"/>
      <c r="S15" s="60"/>
      <c r="T15" s="60"/>
      <c r="U15" s="61"/>
      <c r="V15" s="61"/>
      <c r="W15" s="61"/>
      <c r="X15" s="61"/>
    </row>
    <row r="16" spans="1:24" x14ac:dyDescent="0.3">
      <c r="A16" s="150">
        <v>3</v>
      </c>
      <c r="B16" s="200" t="s">
        <v>143</v>
      </c>
      <c r="C16" s="202">
        <v>2428324884</v>
      </c>
      <c r="D16" s="155">
        <v>11</v>
      </c>
      <c r="E16" s="157" t="s">
        <v>48</v>
      </c>
      <c r="F16" s="159"/>
      <c r="G16" s="157" t="s">
        <v>58</v>
      </c>
      <c r="H16" s="59" t="s">
        <v>46</v>
      </c>
      <c r="I16" s="29">
        <v>45387</v>
      </c>
      <c r="J16" s="29">
        <f>I16+12</f>
        <v>45399</v>
      </c>
      <c r="K16" s="29">
        <f>J16+3</f>
        <v>45402</v>
      </c>
      <c r="L16" s="29">
        <f>K16+30</f>
        <v>45432</v>
      </c>
      <c r="M16" s="29">
        <f>L16+15</f>
        <v>45447</v>
      </c>
      <c r="N16" s="29">
        <f>M16+12</f>
        <v>45459</v>
      </c>
      <c r="O16" s="29">
        <f>N16+15</f>
        <v>45474</v>
      </c>
      <c r="P16" s="29">
        <f>O16+7</f>
        <v>45481</v>
      </c>
      <c r="Q16" s="29">
        <f>P16+12</f>
        <v>45493</v>
      </c>
      <c r="R16" s="30"/>
      <c r="S16" s="29">
        <f>Q16+7</f>
        <v>45500</v>
      </c>
      <c r="T16" s="29">
        <f>S16+10</f>
        <v>45510</v>
      </c>
      <c r="U16" s="31">
        <f>T16+3</f>
        <v>45513</v>
      </c>
      <c r="V16" s="31">
        <f>U16+3</f>
        <v>45516</v>
      </c>
      <c r="W16" s="31">
        <f>V16+15</f>
        <v>45531</v>
      </c>
      <c r="X16" s="31">
        <f>W16+90</f>
        <v>45621</v>
      </c>
    </row>
    <row r="17" spans="1:24" ht="71.25" customHeight="1" x14ac:dyDescent="0.3">
      <c r="A17" s="150"/>
      <c r="B17" s="201"/>
      <c r="C17" s="203"/>
      <c r="D17" s="156"/>
      <c r="E17" s="158"/>
      <c r="F17" s="160"/>
      <c r="G17" s="158"/>
      <c r="H17" s="59" t="s">
        <v>47</v>
      </c>
      <c r="I17" s="29"/>
      <c r="J17" s="29"/>
      <c r="K17" s="60"/>
      <c r="L17" s="60"/>
      <c r="M17" s="60"/>
      <c r="N17" s="60"/>
      <c r="O17" s="60"/>
      <c r="P17" s="60"/>
      <c r="Q17" s="60"/>
      <c r="R17" s="30"/>
      <c r="S17" s="60"/>
      <c r="T17" s="60"/>
      <c r="U17" s="61"/>
      <c r="V17" s="61"/>
      <c r="W17" s="61"/>
      <c r="X17" s="61"/>
    </row>
    <row r="18" spans="1:24" x14ac:dyDescent="0.3">
      <c r="A18" s="150">
        <v>4</v>
      </c>
      <c r="B18" s="200" t="s">
        <v>145</v>
      </c>
      <c r="C18" s="202">
        <v>7346347400</v>
      </c>
      <c r="D18" s="155">
        <v>11</v>
      </c>
      <c r="E18" s="157" t="s">
        <v>48</v>
      </c>
      <c r="F18" s="159"/>
      <c r="G18" s="157" t="s">
        <v>58</v>
      </c>
      <c r="H18" s="59" t="s">
        <v>46</v>
      </c>
      <c r="I18" s="29">
        <v>45392</v>
      </c>
      <c r="J18" s="29">
        <f>I18+12</f>
        <v>45404</v>
      </c>
      <c r="K18" s="29">
        <f>J18+3</f>
        <v>45407</v>
      </c>
      <c r="L18" s="29">
        <f>K18+30</f>
        <v>45437</v>
      </c>
      <c r="M18" s="29">
        <f>L18+15</f>
        <v>45452</v>
      </c>
      <c r="N18" s="29">
        <f>M18+12</f>
        <v>45464</v>
      </c>
      <c r="O18" s="29">
        <f>N18+15</f>
        <v>45479</v>
      </c>
      <c r="P18" s="29">
        <f>O18+7</f>
        <v>45486</v>
      </c>
      <c r="Q18" s="29">
        <f>P18+12</f>
        <v>45498</v>
      </c>
      <c r="R18" s="30"/>
      <c r="S18" s="29">
        <f>Q18+7</f>
        <v>45505</v>
      </c>
      <c r="T18" s="29">
        <f>S18+10</f>
        <v>45515</v>
      </c>
      <c r="U18" s="31">
        <f>T18+3</f>
        <v>45518</v>
      </c>
      <c r="V18" s="31">
        <f>U18+3</f>
        <v>45521</v>
      </c>
      <c r="W18" s="31">
        <f>V18+15</f>
        <v>45536</v>
      </c>
      <c r="X18" s="31">
        <f>W18+90</f>
        <v>45626</v>
      </c>
    </row>
    <row r="19" spans="1:24" ht="74.25" customHeight="1" x14ac:dyDescent="0.3">
      <c r="A19" s="150"/>
      <c r="B19" s="201"/>
      <c r="C19" s="203"/>
      <c r="D19" s="156"/>
      <c r="E19" s="158"/>
      <c r="F19" s="160"/>
      <c r="G19" s="158"/>
      <c r="H19" s="59" t="s">
        <v>47</v>
      </c>
      <c r="I19" s="29"/>
      <c r="J19" s="29"/>
      <c r="K19" s="60"/>
      <c r="L19" s="60"/>
      <c r="M19" s="60"/>
      <c r="N19" s="60"/>
      <c r="O19" s="60"/>
      <c r="P19" s="60"/>
      <c r="Q19" s="60"/>
      <c r="R19" s="30"/>
      <c r="S19" s="60"/>
      <c r="T19" s="60"/>
      <c r="U19" s="61"/>
      <c r="V19" s="61"/>
      <c r="W19" s="61"/>
      <c r="X19" s="61"/>
    </row>
    <row r="20" spans="1:24" x14ac:dyDescent="0.3">
      <c r="A20" s="150">
        <v>5</v>
      </c>
      <c r="B20" s="200" t="s">
        <v>50</v>
      </c>
      <c r="C20" s="202">
        <v>2500000000</v>
      </c>
      <c r="D20" s="155">
        <v>11</v>
      </c>
      <c r="E20" s="157" t="s">
        <v>48</v>
      </c>
      <c r="F20" s="159"/>
      <c r="G20" s="157" t="s">
        <v>58</v>
      </c>
      <c r="H20" s="59" t="s">
        <v>46</v>
      </c>
      <c r="I20" s="29">
        <v>45392</v>
      </c>
      <c r="J20" s="29">
        <f>I20+12</f>
        <v>45404</v>
      </c>
      <c r="K20" s="29">
        <f>J20+3</f>
        <v>45407</v>
      </c>
      <c r="L20" s="29">
        <f>K20+30</f>
        <v>45437</v>
      </c>
      <c r="M20" s="29">
        <f>L20+15</f>
        <v>45452</v>
      </c>
      <c r="N20" s="29">
        <f>M20+12</f>
        <v>45464</v>
      </c>
      <c r="O20" s="29">
        <f>N20+15</f>
        <v>45479</v>
      </c>
      <c r="P20" s="29">
        <f>O20+7</f>
        <v>45486</v>
      </c>
      <c r="Q20" s="29">
        <f>P20+12</f>
        <v>45498</v>
      </c>
      <c r="R20" s="30"/>
      <c r="S20" s="29">
        <f>Q20+7</f>
        <v>45505</v>
      </c>
      <c r="T20" s="29">
        <f>S20+10</f>
        <v>45515</v>
      </c>
      <c r="U20" s="31">
        <f>T20+3</f>
        <v>45518</v>
      </c>
      <c r="V20" s="31">
        <f>U20+3</f>
        <v>45521</v>
      </c>
      <c r="W20" s="31">
        <f>V20+15</f>
        <v>45536</v>
      </c>
      <c r="X20" s="31">
        <f>W20+90</f>
        <v>45626</v>
      </c>
    </row>
    <row r="21" spans="1:24" ht="47.4" customHeight="1" x14ac:dyDescent="0.3">
      <c r="A21" s="150"/>
      <c r="B21" s="201"/>
      <c r="C21" s="203"/>
      <c r="D21" s="156"/>
      <c r="E21" s="158"/>
      <c r="F21" s="160"/>
      <c r="G21" s="158"/>
      <c r="H21" s="59" t="s">
        <v>47</v>
      </c>
      <c r="I21" s="29"/>
      <c r="J21" s="29"/>
      <c r="K21" s="60"/>
      <c r="L21" s="60"/>
      <c r="M21" s="60"/>
      <c r="N21" s="60"/>
      <c r="O21" s="60"/>
      <c r="P21" s="60"/>
      <c r="Q21" s="60"/>
      <c r="R21" s="30"/>
      <c r="S21" s="60"/>
      <c r="T21" s="60"/>
      <c r="U21" s="61"/>
      <c r="V21" s="61"/>
      <c r="W21" s="61"/>
      <c r="X21" s="61"/>
    </row>
    <row r="22" spans="1:24" x14ac:dyDescent="0.3">
      <c r="A22" s="209">
        <v>6</v>
      </c>
      <c r="B22" s="200" t="s">
        <v>51</v>
      </c>
      <c r="C22" s="202">
        <v>302679629176</v>
      </c>
      <c r="D22" s="211">
        <v>11</v>
      </c>
      <c r="E22" s="212" t="s">
        <v>48</v>
      </c>
      <c r="F22" s="213"/>
      <c r="G22" s="212" t="s">
        <v>45</v>
      </c>
      <c r="H22" s="13" t="s">
        <v>46</v>
      </c>
      <c r="I22" s="8">
        <v>45376</v>
      </c>
      <c r="J22" s="8">
        <v>45022</v>
      </c>
      <c r="K22" s="8">
        <v>45025</v>
      </c>
      <c r="L22" s="8">
        <v>45055</v>
      </c>
      <c r="M22" s="8">
        <v>45070</v>
      </c>
      <c r="N22" s="8">
        <v>45083</v>
      </c>
      <c r="O22" s="8">
        <v>45098</v>
      </c>
      <c r="P22" s="8">
        <v>45105</v>
      </c>
      <c r="Q22" s="8">
        <v>45118</v>
      </c>
      <c r="R22" s="99"/>
      <c r="S22" s="8">
        <v>45125</v>
      </c>
      <c r="T22" s="9">
        <v>45135</v>
      </c>
      <c r="U22" s="9">
        <v>45139</v>
      </c>
      <c r="V22" s="9">
        <v>45142</v>
      </c>
      <c r="W22" s="9">
        <v>45149</v>
      </c>
      <c r="X22" s="9">
        <v>45269</v>
      </c>
    </row>
    <row r="23" spans="1:24" ht="62.4" customHeight="1" x14ac:dyDescent="0.3">
      <c r="A23" s="210"/>
      <c r="B23" s="201"/>
      <c r="C23" s="203"/>
      <c r="D23" s="211"/>
      <c r="E23" s="212"/>
      <c r="F23" s="213"/>
      <c r="G23" s="212"/>
      <c r="H23" s="13" t="s">
        <v>47</v>
      </c>
      <c r="I23" s="10"/>
      <c r="J23" s="10"/>
      <c r="K23" s="10"/>
      <c r="L23" s="10"/>
      <c r="M23" s="10"/>
      <c r="N23" s="10"/>
      <c r="O23" s="10"/>
      <c r="P23" s="10"/>
      <c r="Q23" s="10"/>
      <c r="R23" s="100"/>
      <c r="S23" s="11"/>
      <c r="T23" s="11"/>
      <c r="U23" s="11"/>
      <c r="V23" s="11"/>
      <c r="W23" s="11"/>
      <c r="X23" s="11"/>
    </row>
    <row r="24" spans="1:24" x14ac:dyDescent="0.3">
      <c r="A24" s="209">
        <v>7</v>
      </c>
      <c r="B24" s="200" t="s">
        <v>52</v>
      </c>
      <c r="C24" s="202">
        <v>1691327485</v>
      </c>
      <c r="D24" s="211">
        <v>11</v>
      </c>
      <c r="E24" s="212" t="s">
        <v>48</v>
      </c>
      <c r="F24" s="213"/>
      <c r="G24" s="212" t="s">
        <v>45</v>
      </c>
      <c r="H24" s="13" t="s">
        <v>46</v>
      </c>
      <c r="I24" s="8">
        <v>45376</v>
      </c>
      <c r="J24" s="8">
        <v>45022</v>
      </c>
      <c r="K24" s="8">
        <v>45025</v>
      </c>
      <c r="L24" s="8">
        <v>45055</v>
      </c>
      <c r="M24" s="8">
        <v>45070</v>
      </c>
      <c r="N24" s="8">
        <v>45083</v>
      </c>
      <c r="O24" s="8">
        <v>45098</v>
      </c>
      <c r="P24" s="8">
        <v>45105</v>
      </c>
      <c r="Q24" s="8">
        <v>45118</v>
      </c>
      <c r="R24" s="99"/>
      <c r="S24" s="8">
        <v>45125</v>
      </c>
      <c r="T24" s="9">
        <v>45135</v>
      </c>
      <c r="U24" s="9">
        <v>45139</v>
      </c>
      <c r="V24" s="9">
        <v>45142</v>
      </c>
      <c r="W24" s="9">
        <v>45149</v>
      </c>
      <c r="X24" s="9">
        <v>45269</v>
      </c>
    </row>
    <row r="25" spans="1:24" ht="82.5" customHeight="1" x14ac:dyDescent="0.3">
      <c r="A25" s="210"/>
      <c r="B25" s="201"/>
      <c r="C25" s="203"/>
      <c r="D25" s="211"/>
      <c r="E25" s="212"/>
      <c r="F25" s="213"/>
      <c r="G25" s="212"/>
      <c r="H25" s="13" t="s">
        <v>47</v>
      </c>
      <c r="I25" s="10"/>
      <c r="J25" s="10"/>
      <c r="K25" s="10"/>
      <c r="L25" s="10"/>
      <c r="M25" s="10"/>
      <c r="N25" s="10"/>
      <c r="O25" s="10"/>
      <c r="P25" s="10"/>
      <c r="Q25" s="10"/>
      <c r="R25" s="100"/>
      <c r="S25" s="11"/>
      <c r="T25" s="11"/>
      <c r="U25" s="11"/>
      <c r="V25" s="11"/>
      <c r="W25" s="11"/>
      <c r="X25" s="11"/>
    </row>
    <row r="26" spans="1:24" x14ac:dyDescent="0.3">
      <c r="A26" s="209">
        <v>8</v>
      </c>
      <c r="B26" s="200" t="s">
        <v>53</v>
      </c>
      <c r="C26" s="202">
        <v>103500000000</v>
      </c>
      <c r="D26" s="211">
        <v>11</v>
      </c>
      <c r="E26" s="212" t="s">
        <v>48</v>
      </c>
      <c r="F26" s="213"/>
      <c r="G26" s="212" t="s">
        <v>45</v>
      </c>
      <c r="H26" s="13" t="s">
        <v>46</v>
      </c>
      <c r="I26" s="8">
        <v>45376</v>
      </c>
      <c r="J26" s="8">
        <v>45022</v>
      </c>
      <c r="K26" s="8">
        <v>45025</v>
      </c>
      <c r="L26" s="8">
        <v>45055</v>
      </c>
      <c r="M26" s="8">
        <v>45070</v>
      </c>
      <c r="N26" s="8">
        <v>45083</v>
      </c>
      <c r="O26" s="8">
        <v>45098</v>
      </c>
      <c r="P26" s="8">
        <v>45105</v>
      </c>
      <c r="Q26" s="8">
        <v>45118</v>
      </c>
      <c r="R26" s="99"/>
      <c r="S26" s="8">
        <v>45125</v>
      </c>
      <c r="T26" s="9">
        <v>45135</v>
      </c>
      <c r="U26" s="9">
        <v>45139</v>
      </c>
      <c r="V26" s="9">
        <v>45142</v>
      </c>
      <c r="W26" s="9">
        <v>45149</v>
      </c>
      <c r="X26" s="9">
        <v>45269</v>
      </c>
    </row>
    <row r="27" spans="1:24" ht="39.6" customHeight="1" x14ac:dyDescent="0.3">
      <c r="A27" s="210"/>
      <c r="B27" s="201"/>
      <c r="C27" s="203"/>
      <c r="D27" s="211"/>
      <c r="E27" s="212"/>
      <c r="F27" s="213"/>
      <c r="G27" s="212"/>
      <c r="H27" s="13" t="s">
        <v>47</v>
      </c>
      <c r="I27" s="10"/>
      <c r="J27" s="10"/>
      <c r="K27" s="10"/>
      <c r="L27" s="10"/>
      <c r="M27" s="10"/>
      <c r="N27" s="10"/>
      <c r="O27" s="10"/>
      <c r="P27" s="10"/>
      <c r="Q27" s="10"/>
      <c r="R27" s="100"/>
      <c r="S27" s="11"/>
      <c r="T27" s="11"/>
      <c r="U27" s="11"/>
      <c r="V27" s="11"/>
      <c r="W27" s="11"/>
      <c r="X27" s="11"/>
    </row>
    <row r="28" spans="1:24" x14ac:dyDescent="0.3">
      <c r="A28" s="209">
        <v>9</v>
      </c>
      <c r="B28" s="200" t="s">
        <v>54</v>
      </c>
      <c r="C28" s="202">
        <v>252600000000</v>
      </c>
      <c r="D28" s="211">
        <v>11</v>
      </c>
      <c r="E28" s="212" t="s">
        <v>48</v>
      </c>
      <c r="F28" s="213"/>
      <c r="G28" s="212" t="s">
        <v>45</v>
      </c>
      <c r="H28" s="13" t="s">
        <v>46</v>
      </c>
      <c r="I28" s="8">
        <v>45376</v>
      </c>
      <c r="J28" s="8">
        <v>45022</v>
      </c>
      <c r="K28" s="8">
        <v>45025</v>
      </c>
      <c r="L28" s="8">
        <v>45055</v>
      </c>
      <c r="M28" s="8">
        <v>45070</v>
      </c>
      <c r="N28" s="8">
        <v>45083</v>
      </c>
      <c r="O28" s="8">
        <v>45098</v>
      </c>
      <c r="P28" s="8">
        <v>45105</v>
      </c>
      <c r="Q28" s="8">
        <v>45118</v>
      </c>
      <c r="R28" s="99"/>
      <c r="S28" s="8">
        <v>45125</v>
      </c>
      <c r="T28" s="9">
        <v>45135</v>
      </c>
      <c r="U28" s="9">
        <v>45139</v>
      </c>
      <c r="V28" s="9">
        <v>45142</v>
      </c>
      <c r="W28" s="9">
        <v>45149</v>
      </c>
      <c r="X28" s="9">
        <v>45269</v>
      </c>
    </row>
    <row r="29" spans="1:24" ht="40.5" customHeight="1" x14ac:dyDescent="0.3">
      <c r="A29" s="210"/>
      <c r="B29" s="201"/>
      <c r="C29" s="203"/>
      <c r="D29" s="211"/>
      <c r="E29" s="212"/>
      <c r="F29" s="213"/>
      <c r="G29" s="212"/>
      <c r="H29" s="13" t="s">
        <v>47</v>
      </c>
      <c r="I29" s="10"/>
      <c r="J29" s="10"/>
      <c r="K29" s="10"/>
      <c r="L29" s="10"/>
      <c r="M29" s="10"/>
      <c r="N29" s="10"/>
      <c r="O29" s="10"/>
      <c r="P29" s="10"/>
      <c r="Q29" s="10"/>
      <c r="R29" s="100"/>
      <c r="S29" s="11"/>
      <c r="T29" s="11"/>
      <c r="U29" s="11"/>
      <c r="V29" s="11"/>
      <c r="W29" s="11"/>
      <c r="X29" s="11"/>
    </row>
    <row r="30" spans="1:24" x14ac:dyDescent="0.3">
      <c r="A30" s="209">
        <v>10</v>
      </c>
      <c r="B30" s="200" t="s">
        <v>55</v>
      </c>
      <c r="C30" s="202">
        <v>76100000000</v>
      </c>
      <c r="D30" s="211">
        <v>11</v>
      </c>
      <c r="E30" s="212" t="s">
        <v>48</v>
      </c>
      <c r="F30" s="213"/>
      <c r="G30" s="212" t="s">
        <v>45</v>
      </c>
      <c r="H30" s="13" t="s">
        <v>46</v>
      </c>
      <c r="I30" s="8">
        <v>45376</v>
      </c>
      <c r="J30" s="8">
        <v>45022</v>
      </c>
      <c r="K30" s="8">
        <v>45025</v>
      </c>
      <c r="L30" s="8">
        <v>45055</v>
      </c>
      <c r="M30" s="8">
        <v>45070</v>
      </c>
      <c r="N30" s="8">
        <v>45083</v>
      </c>
      <c r="O30" s="8">
        <v>45098</v>
      </c>
      <c r="P30" s="8">
        <v>45105</v>
      </c>
      <c r="Q30" s="8">
        <v>45118</v>
      </c>
      <c r="R30" s="99"/>
      <c r="S30" s="8">
        <v>45125</v>
      </c>
      <c r="T30" s="9">
        <v>45135</v>
      </c>
      <c r="U30" s="9">
        <v>45139</v>
      </c>
      <c r="V30" s="9">
        <v>45142</v>
      </c>
      <c r="W30" s="9">
        <v>45149</v>
      </c>
      <c r="X30" s="9">
        <v>45269</v>
      </c>
    </row>
    <row r="31" spans="1:24" ht="36.9" customHeight="1" x14ac:dyDescent="0.3">
      <c r="A31" s="210"/>
      <c r="B31" s="201"/>
      <c r="C31" s="203"/>
      <c r="D31" s="211"/>
      <c r="E31" s="212"/>
      <c r="F31" s="213"/>
      <c r="G31" s="212"/>
      <c r="H31" s="13" t="s">
        <v>47</v>
      </c>
      <c r="I31" s="10"/>
      <c r="J31" s="10"/>
      <c r="K31" s="10"/>
      <c r="L31" s="10"/>
      <c r="M31" s="10"/>
      <c r="N31" s="10"/>
      <c r="O31" s="10"/>
      <c r="P31" s="10"/>
      <c r="Q31" s="10"/>
      <c r="R31" s="100"/>
      <c r="S31" s="11"/>
      <c r="T31" s="11"/>
      <c r="U31" s="11"/>
      <c r="V31" s="11"/>
      <c r="W31" s="11"/>
      <c r="X31" s="11"/>
    </row>
    <row r="32" spans="1:24" x14ac:dyDescent="0.3">
      <c r="A32" s="209">
        <v>11</v>
      </c>
      <c r="B32" s="200" t="s">
        <v>108</v>
      </c>
      <c r="C32" s="202">
        <v>81435197600</v>
      </c>
      <c r="D32" s="211">
        <v>11</v>
      </c>
      <c r="E32" s="212" t="s">
        <v>48</v>
      </c>
      <c r="F32" s="213"/>
      <c r="G32" s="212" t="s">
        <v>45</v>
      </c>
      <c r="H32" s="13" t="s">
        <v>46</v>
      </c>
      <c r="I32" s="8">
        <v>45376</v>
      </c>
      <c r="J32" s="8">
        <v>45022</v>
      </c>
      <c r="K32" s="8">
        <v>45025</v>
      </c>
      <c r="L32" s="8">
        <v>45055</v>
      </c>
      <c r="M32" s="8">
        <v>45070</v>
      </c>
      <c r="N32" s="8">
        <v>45083</v>
      </c>
      <c r="O32" s="8">
        <v>45098</v>
      </c>
      <c r="P32" s="8">
        <v>45105</v>
      </c>
      <c r="Q32" s="8">
        <v>45118</v>
      </c>
      <c r="R32" s="99"/>
      <c r="S32" s="8">
        <v>45125</v>
      </c>
      <c r="T32" s="9">
        <v>45135</v>
      </c>
      <c r="U32" s="9">
        <v>45139</v>
      </c>
      <c r="V32" s="9">
        <v>45142</v>
      </c>
      <c r="W32" s="9">
        <v>45149</v>
      </c>
      <c r="X32" s="9">
        <v>45269</v>
      </c>
    </row>
    <row r="33" spans="1:24" ht="50.25" customHeight="1" x14ac:dyDescent="0.3">
      <c r="A33" s="210"/>
      <c r="B33" s="201"/>
      <c r="C33" s="203"/>
      <c r="D33" s="211"/>
      <c r="E33" s="212"/>
      <c r="F33" s="213"/>
      <c r="G33" s="212"/>
      <c r="H33" s="13" t="s">
        <v>47</v>
      </c>
      <c r="I33" s="10"/>
      <c r="J33" s="10"/>
      <c r="K33" s="10"/>
      <c r="L33" s="10"/>
      <c r="M33" s="10"/>
      <c r="N33" s="10"/>
      <c r="O33" s="10"/>
      <c r="P33" s="10"/>
      <c r="Q33" s="10"/>
      <c r="R33" s="100"/>
      <c r="S33" s="11"/>
      <c r="T33" s="11"/>
      <c r="U33" s="11"/>
      <c r="V33" s="11"/>
      <c r="W33" s="11"/>
      <c r="X33" s="11"/>
    </row>
    <row r="34" spans="1:24" x14ac:dyDescent="0.3">
      <c r="A34" s="209">
        <v>12</v>
      </c>
      <c r="B34" s="200" t="s">
        <v>56</v>
      </c>
      <c r="C34" s="202">
        <v>35631000000</v>
      </c>
      <c r="D34" s="211">
        <v>11</v>
      </c>
      <c r="E34" s="212" t="s">
        <v>48</v>
      </c>
      <c r="F34" s="213"/>
      <c r="G34" s="212" t="s">
        <v>45</v>
      </c>
      <c r="H34" s="13" t="s">
        <v>46</v>
      </c>
      <c r="I34" s="8">
        <v>45376</v>
      </c>
      <c r="J34" s="8">
        <v>45022</v>
      </c>
      <c r="K34" s="8">
        <v>45025</v>
      </c>
      <c r="L34" s="8">
        <v>45055</v>
      </c>
      <c r="M34" s="8">
        <v>45070</v>
      </c>
      <c r="N34" s="8">
        <v>45083</v>
      </c>
      <c r="O34" s="8">
        <v>45098</v>
      </c>
      <c r="P34" s="8">
        <v>45105</v>
      </c>
      <c r="Q34" s="8">
        <v>45118</v>
      </c>
      <c r="R34" s="99"/>
      <c r="S34" s="8">
        <v>45125</v>
      </c>
      <c r="T34" s="9">
        <v>45135</v>
      </c>
      <c r="U34" s="9">
        <v>45139</v>
      </c>
      <c r="V34" s="9">
        <v>45142</v>
      </c>
      <c r="W34" s="9">
        <v>45149</v>
      </c>
      <c r="X34" s="9">
        <v>45269</v>
      </c>
    </row>
    <row r="35" spans="1:24" ht="86.4" customHeight="1" x14ac:dyDescent="0.3">
      <c r="A35" s="210"/>
      <c r="B35" s="201"/>
      <c r="C35" s="203"/>
      <c r="D35" s="211"/>
      <c r="E35" s="212"/>
      <c r="F35" s="213"/>
      <c r="G35" s="212"/>
      <c r="H35" s="13" t="s">
        <v>47</v>
      </c>
      <c r="I35" s="10"/>
      <c r="J35" s="10"/>
      <c r="K35" s="10"/>
      <c r="L35" s="10"/>
      <c r="M35" s="10"/>
      <c r="N35" s="10"/>
      <c r="O35" s="10"/>
      <c r="P35" s="10"/>
      <c r="Q35" s="10"/>
      <c r="R35" s="100"/>
      <c r="S35" s="11"/>
      <c r="T35" s="11"/>
      <c r="U35" s="11"/>
      <c r="V35" s="11"/>
      <c r="W35" s="11"/>
      <c r="X35" s="11"/>
    </row>
    <row r="36" spans="1:24" x14ac:dyDescent="0.3">
      <c r="A36" s="209">
        <v>13</v>
      </c>
      <c r="B36" s="200" t="s">
        <v>57</v>
      </c>
      <c r="C36" s="202">
        <v>7411720000</v>
      </c>
      <c r="D36" s="211">
        <v>11</v>
      </c>
      <c r="E36" s="212" t="s">
        <v>48</v>
      </c>
      <c r="F36" s="213"/>
      <c r="G36" s="212" t="s">
        <v>45</v>
      </c>
      <c r="H36" s="13" t="s">
        <v>46</v>
      </c>
      <c r="I36" s="8">
        <v>45376</v>
      </c>
      <c r="J36" s="8">
        <v>45388</v>
      </c>
      <c r="K36" s="8" t="s">
        <v>141</v>
      </c>
      <c r="L36" s="8">
        <v>45055</v>
      </c>
      <c r="M36" s="8">
        <v>45436</v>
      </c>
      <c r="N36" s="8">
        <v>45083</v>
      </c>
      <c r="O36" s="8">
        <v>45464</v>
      </c>
      <c r="P36" s="8">
        <v>45105</v>
      </c>
      <c r="Q36" s="8">
        <v>45484</v>
      </c>
      <c r="R36" s="99"/>
      <c r="S36" s="8">
        <v>45125</v>
      </c>
      <c r="T36" s="9">
        <v>45501</v>
      </c>
      <c r="U36" s="9">
        <v>45505</v>
      </c>
      <c r="V36" s="9">
        <v>45508</v>
      </c>
      <c r="W36" s="9">
        <v>45515</v>
      </c>
      <c r="X36" s="9">
        <v>45635</v>
      </c>
    </row>
    <row r="37" spans="1:24" ht="39" customHeight="1" x14ac:dyDescent="0.3">
      <c r="A37" s="210"/>
      <c r="B37" s="201"/>
      <c r="C37" s="203"/>
      <c r="D37" s="211"/>
      <c r="E37" s="212"/>
      <c r="F37" s="213"/>
      <c r="G37" s="212"/>
      <c r="H37" s="13" t="s">
        <v>47</v>
      </c>
      <c r="I37" s="10"/>
      <c r="J37" s="10"/>
      <c r="K37" s="10"/>
      <c r="L37" s="10"/>
      <c r="M37" s="10"/>
      <c r="N37" s="10"/>
      <c r="O37" s="10"/>
      <c r="P37" s="10"/>
      <c r="Q37" s="10"/>
      <c r="R37" s="100"/>
      <c r="S37" s="11"/>
      <c r="T37" s="11"/>
      <c r="U37" s="11"/>
      <c r="V37" s="11"/>
      <c r="W37" s="11"/>
      <c r="X37" s="11"/>
    </row>
    <row r="38" spans="1:24" x14ac:dyDescent="0.3">
      <c r="A38" s="209">
        <v>14</v>
      </c>
      <c r="B38" s="214" t="s">
        <v>140</v>
      </c>
      <c r="C38" s="202">
        <v>34000000000</v>
      </c>
      <c r="D38" s="211">
        <v>11</v>
      </c>
      <c r="E38" s="212" t="s">
        <v>48</v>
      </c>
      <c r="F38" s="213"/>
      <c r="G38" s="212" t="s">
        <v>45</v>
      </c>
      <c r="H38" s="13" t="s">
        <v>46</v>
      </c>
      <c r="I38" s="8">
        <v>45376</v>
      </c>
      <c r="J38" s="8">
        <v>45388</v>
      </c>
      <c r="K38" s="8">
        <v>45391</v>
      </c>
      <c r="L38" s="8">
        <v>45421</v>
      </c>
      <c r="M38" s="8">
        <v>45436</v>
      </c>
      <c r="N38" s="8">
        <v>45083</v>
      </c>
      <c r="O38" s="8">
        <v>45464</v>
      </c>
      <c r="P38" s="8">
        <v>45105</v>
      </c>
      <c r="Q38" s="8">
        <v>45484</v>
      </c>
      <c r="R38" s="99"/>
      <c r="S38" s="8">
        <v>45125</v>
      </c>
      <c r="T38" s="9">
        <v>45501</v>
      </c>
      <c r="U38" s="9">
        <v>45505</v>
      </c>
      <c r="V38" s="9">
        <v>45508</v>
      </c>
      <c r="W38" s="9">
        <v>45515</v>
      </c>
      <c r="X38" s="9">
        <v>45635</v>
      </c>
    </row>
    <row r="39" spans="1:24" ht="122.1" customHeight="1" x14ac:dyDescent="0.3">
      <c r="A39" s="210"/>
      <c r="B39" s="215"/>
      <c r="C39" s="203"/>
      <c r="D39" s="211"/>
      <c r="E39" s="212"/>
      <c r="F39" s="213"/>
      <c r="G39" s="212"/>
      <c r="H39" s="13" t="s">
        <v>47</v>
      </c>
      <c r="I39" s="10"/>
      <c r="J39" s="10"/>
      <c r="K39" s="10"/>
      <c r="L39" s="10"/>
      <c r="M39" s="10"/>
      <c r="N39" s="10"/>
      <c r="O39" s="10"/>
      <c r="P39" s="10"/>
      <c r="Q39" s="10"/>
      <c r="R39" s="100"/>
      <c r="S39" s="11"/>
      <c r="T39" s="11"/>
      <c r="U39" s="11"/>
      <c r="V39" s="11"/>
      <c r="W39" s="11"/>
      <c r="X39" s="11"/>
    </row>
    <row r="40" spans="1:24" x14ac:dyDescent="0.3">
      <c r="A40" s="20"/>
      <c r="B40" s="1" t="s">
        <v>59</v>
      </c>
      <c r="C40" s="102">
        <f>C12+C14+C16+C18+C20+C22+C24+C26+C28+C30+C32+C34+C36+C38</f>
        <v>911302110296</v>
      </c>
      <c r="D40" s="2"/>
      <c r="E40" s="3"/>
      <c r="F40" s="3"/>
      <c r="G40" s="3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5" thickBot="1" x14ac:dyDescent="0.35">
      <c r="A41" s="17"/>
      <c r="B41" s="92"/>
      <c r="C41" s="93"/>
      <c r="D41" s="94"/>
      <c r="E41" s="95"/>
      <c r="F41" s="95"/>
      <c r="G41" s="95"/>
      <c r="H41" s="95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7"/>
    </row>
    <row r="42" spans="1:24" ht="27" customHeight="1" thickBot="1" x14ac:dyDescent="0.35">
      <c r="B42" s="204" t="s">
        <v>60</v>
      </c>
      <c r="C42" s="204"/>
      <c r="D42" s="89"/>
      <c r="E42" s="89"/>
      <c r="F42" s="229" t="s">
        <v>61</v>
      </c>
      <c r="G42" s="230"/>
      <c r="H42" s="230"/>
      <c r="I42" s="230"/>
      <c r="J42" s="231"/>
      <c r="K42" s="90"/>
      <c r="L42" s="232" t="s">
        <v>62</v>
      </c>
      <c r="M42" s="233"/>
      <c r="N42" s="234" t="s">
        <v>63</v>
      </c>
      <c r="O42" s="234"/>
      <c r="P42" s="235"/>
      <c r="Q42" s="90"/>
      <c r="R42" s="226" t="s">
        <v>20</v>
      </c>
      <c r="S42" s="227"/>
      <c r="T42" s="227"/>
      <c r="U42" s="227"/>
      <c r="V42" s="228"/>
      <c r="W42" s="87"/>
    </row>
    <row r="43" spans="1:24" ht="23.4" customHeight="1" thickBot="1" x14ac:dyDescent="0.35">
      <c r="B43" s="204" t="s">
        <v>64</v>
      </c>
      <c r="C43" s="204"/>
      <c r="D43" s="89"/>
      <c r="E43" s="89"/>
      <c r="F43" s="103" t="s">
        <v>49</v>
      </c>
      <c r="G43" s="104"/>
      <c r="H43" s="207" t="s">
        <v>65</v>
      </c>
      <c r="I43" s="207"/>
      <c r="J43" s="208"/>
      <c r="K43" s="90"/>
      <c r="L43" s="216">
        <v>1</v>
      </c>
      <c r="M43" s="217"/>
      <c r="N43" s="207" t="s">
        <v>66</v>
      </c>
      <c r="O43" s="207"/>
      <c r="P43" s="208"/>
      <c r="Q43" s="90"/>
      <c r="R43" s="105" t="s">
        <v>48</v>
      </c>
      <c r="S43" s="223" t="s">
        <v>67</v>
      </c>
      <c r="T43" s="224"/>
      <c r="U43" s="224"/>
      <c r="V43" s="225"/>
      <c r="W43" s="87"/>
    </row>
    <row r="44" spans="1:24" ht="26.1" customHeight="1" thickBot="1" x14ac:dyDescent="0.35">
      <c r="B44" s="204" t="s">
        <v>68</v>
      </c>
      <c r="C44" s="204"/>
      <c r="D44" s="89"/>
      <c r="E44" s="89"/>
      <c r="F44" s="103" t="s">
        <v>69</v>
      </c>
      <c r="G44" s="104"/>
      <c r="H44" s="207" t="s">
        <v>70</v>
      </c>
      <c r="I44" s="207"/>
      <c r="J44" s="208"/>
      <c r="K44" s="90"/>
      <c r="L44" s="216">
        <v>2</v>
      </c>
      <c r="M44" s="217"/>
      <c r="N44" s="207" t="s">
        <v>71</v>
      </c>
      <c r="O44" s="207"/>
      <c r="P44" s="208"/>
      <c r="Q44" s="90"/>
      <c r="R44" s="106" t="s">
        <v>72</v>
      </c>
      <c r="S44" s="223" t="s">
        <v>73</v>
      </c>
      <c r="T44" s="224"/>
      <c r="U44" s="224"/>
      <c r="V44" s="225"/>
      <c r="W44" s="87"/>
    </row>
    <row r="45" spans="1:24" ht="36.6" customHeight="1" thickBot="1" x14ac:dyDescent="0.35">
      <c r="B45" s="204" t="s">
        <v>74</v>
      </c>
      <c r="C45" s="204"/>
      <c r="D45" s="89"/>
      <c r="E45" s="89"/>
      <c r="F45" s="103" t="s">
        <v>75</v>
      </c>
      <c r="G45" s="104"/>
      <c r="H45" s="207" t="s">
        <v>76</v>
      </c>
      <c r="I45" s="207"/>
      <c r="J45" s="208"/>
      <c r="K45" s="90"/>
      <c r="L45" s="216">
        <v>3</v>
      </c>
      <c r="M45" s="217"/>
      <c r="N45" s="207" t="s">
        <v>77</v>
      </c>
      <c r="O45" s="207"/>
      <c r="P45" s="208"/>
      <c r="Q45" s="90"/>
      <c r="R45" s="107" t="s">
        <v>78</v>
      </c>
      <c r="S45" s="220" t="s">
        <v>79</v>
      </c>
      <c r="T45" s="221"/>
      <c r="U45" s="221"/>
      <c r="V45" s="222"/>
      <c r="W45" s="87"/>
    </row>
    <row r="46" spans="1:24" ht="20.100000000000001" customHeight="1" thickBot="1" x14ac:dyDescent="0.35">
      <c r="B46" s="204" t="s">
        <v>80</v>
      </c>
      <c r="C46" s="204"/>
      <c r="D46" s="89"/>
      <c r="E46" s="89"/>
      <c r="F46" s="103" t="s">
        <v>81</v>
      </c>
      <c r="G46" s="104"/>
      <c r="H46" s="207" t="s">
        <v>82</v>
      </c>
      <c r="I46" s="207"/>
      <c r="J46" s="208"/>
      <c r="K46" s="90"/>
      <c r="L46" s="218">
        <v>4</v>
      </c>
      <c r="M46" s="219"/>
      <c r="N46" s="205" t="s">
        <v>83</v>
      </c>
      <c r="O46" s="205"/>
      <c r="P46" s="206"/>
      <c r="Q46" s="90"/>
      <c r="R46" s="90"/>
      <c r="S46" s="90"/>
      <c r="T46" s="90"/>
      <c r="U46" s="90"/>
      <c r="V46" s="90"/>
      <c r="W46" s="87"/>
    </row>
    <row r="47" spans="1:24" ht="26.4" customHeight="1" thickBot="1" x14ac:dyDescent="0.35">
      <c r="B47" s="204" t="s">
        <v>84</v>
      </c>
      <c r="C47" s="204"/>
      <c r="D47" s="89"/>
      <c r="E47" s="89"/>
      <c r="F47" s="108" t="s">
        <v>85</v>
      </c>
      <c r="G47" s="109"/>
      <c r="H47" s="205" t="s">
        <v>86</v>
      </c>
      <c r="I47" s="205"/>
      <c r="J47" s="206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87"/>
    </row>
  </sheetData>
  <mergeCells count="136">
    <mergeCell ref="C3:I3"/>
    <mergeCell ref="C4:I4"/>
    <mergeCell ref="C5:I5"/>
    <mergeCell ref="H1:R1"/>
    <mergeCell ref="E8:T8"/>
    <mergeCell ref="A22:A23"/>
    <mergeCell ref="B22:B23"/>
    <mergeCell ref="C22:C23"/>
    <mergeCell ref="D22:D23"/>
    <mergeCell ref="E22:E23"/>
    <mergeCell ref="F22:F23"/>
    <mergeCell ref="G22:G23"/>
    <mergeCell ref="C6:I6"/>
    <mergeCell ref="C7:I7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A32:A33"/>
    <mergeCell ref="B32:B33"/>
    <mergeCell ref="C32:C33"/>
    <mergeCell ref="A34:A35"/>
    <mergeCell ref="B34:B35"/>
    <mergeCell ref="C34:C35"/>
    <mergeCell ref="C38:C39"/>
    <mergeCell ref="E34:E35"/>
    <mergeCell ref="E30:E31"/>
    <mergeCell ref="A30:A31"/>
    <mergeCell ref="B30:B31"/>
    <mergeCell ref="C30:C31"/>
    <mergeCell ref="D30:D31"/>
    <mergeCell ref="D32:D33"/>
    <mergeCell ref="E32:E33"/>
    <mergeCell ref="F32:F33"/>
    <mergeCell ref="G32:G33"/>
    <mergeCell ref="D34:D35"/>
    <mergeCell ref="F34:F35"/>
    <mergeCell ref="G34:G35"/>
    <mergeCell ref="F24:F25"/>
    <mergeCell ref="G24:G25"/>
    <mergeCell ref="F30:F31"/>
    <mergeCell ref="G30:G31"/>
    <mergeCell ref="D26:D27"/>
    <mergeCell ref="E26:E27"/>
    <mergeCell ref="W10:X10"/>
    <mergeCell ref="I10:L10"/>
    <mergeCell ref="A10:H10"/>
    <mergeCell ref="M10:O10"/>
    <mergeCell ref="P10:V10"/>
    <mergeCell ref="D28:D29"/>
    <mergeCell ref="E28:E29"/>
    <mergeCell ref="F28:F29"/>
    <mergeCell ref="G28:G29"/>
    <mergeCell ref="A28:A29"/>
    <mergeCell ref="B28:B29"/>
    <mergeCell ref="C28:C29"/>
    <mergeCell ref="A26:A27"/>
    <mergeCell ref="B26:B27"/>
    <mergeCell ref="C26:C27"/>
    <mergeCell ref="F26:F27"/>
    <mergeCell ref="G26:G27"/>
    <mergeCell ref="A24:A25"/>
    <mergeCell ref="B24:B25"/>
    <mergeCell ref="C24:C25"/>
    <mergeCell ref="D24:D25"/>
    <mergeCell ref="E24:E25"/>
    <mergeCell ref="A14:A15"/>
    <mergeCell ref="B14:B15"/>
    <mergeCell ref="R42:V42"/>
    <mergeCell ref="B43:C43"/>
    <mergeCell ref="H43:J43"/>
    <mergeCell ref="L43:M43"/>
    <mergeCell ref="N43:P43"/>
    <mergeCell ref="S43:V43"/>
    <mergeCell ref="B42:C42"/>
    <mergeCell ref="F42:J42"/>
    <mergeCell ref="L42:M42"/>
    <mergeCell ref="N42:P42"/>
    <mergeCell ref="L45:M45"/>
    <mergeCell ref="B46:C46"/>
    <mergeCell ref="H46:J46"/>
    <mergeCell ref="L46:M46"/>
    <mergeCell ref="N46:P46"/>
    <mergeCell ref="N45:P45"/>
    <mergeCell ref="S45:V45"/>
    <mergeCell ref="B44:C44"/>
    <mergeCell ref="H44:J44"/>
    <mergeCell ref="L44:M44"/>
    <mergeCell ref="N44:P44"/>
    <mergeCell ref="S44:V44"/>
    <mergeCell ref="B47:C47"/>
    <mergeCell ref="H47:J47"/>
    <mergeCell ref="B45:C45"/>
    <mergeCell ref="H45:J45"/>
    <mergeCell ref="A36:A37"/>
    <mergeCell ref="B36:B37"/>
    <mergeCell ref="C36:C37"/>
    <mergeCell ref="D36:D37"/>
    <mergeCell ref="E36:E37"/>
    <mergeCell ref="F36:F37"/>
    <mergeCell ref="G36:G37"/>
    <mergeCell ref="F38:F39"/>
    <mergeCell ref="G38:G39"/>
    <mergeCell ref="A38:A39"/>
    <mergeCell ref="B38:B39"/>
    <mergeCell ref="D38:D39"/>
    <mergeCell ref="E38:E39"/>
    <mergeCell ref="F12:F13"/>
    <mergeCell ref="G12:G13"/>
    <mergeCell ref="A20:A21"/>
    <mergeCell ref="B20:B21"/>
    <mergeCell ref="C20:C21"/>
    <mergeCell ref="D20:D21"/>
    <mergeCell ref="E20:E21"/>
    <mergeCell ref="F20:F21"/>
    <mergeCell ref="G20:G21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</mergeCells>
  <pageMargins left="0.17" right="0.17" top="0.23" bottom="0.17" header="0.3" footer="0.17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19" zoomScale="130" zoomScaleNormal="130" workbookViewId="0">
      <selection activeCell="AB27" sqref="AB27"/>
    </sheetView>
  </sheetViews>
  <sheetFormatPr baseColWidth="10" defaultRowHeight="14.4" x14ac:dyDescent="0.3"/>
  <cols>
    <col min="1" max="1" width="2.44140625" customWidth="1"/>
    <col min="2" max="2" width="9.33203125" customWidth="1"/>
    <col min="3" max="3" width="9.109375" customWidth="1"/>
    <col min="4" max="4" width="3.44140625" customWidth="1"/>
    <col min="5" max="5" width="3.33203125" customWidth="1"/>
    <col min="6" max="6" width="2.6640625" customWidth="1"/>
    <col min="7" max="7" width="2.88671875" customWidth="1"/>
    <col min="8" max="8" width="5.5546875" customWidth="1"/>
    <col min="9" max="9" width="5" customWidth="1"/>
    <col min="10" max="13" width="5.109375" customWidth="1"/>
    <col min="14" max="14" width="5" customWidth="1"/>
    <col min="15" max="15" width="5.109375" customWidth="1"/>
    <col min="16" max="16" width="5" customWidth="1"/>
    <col min="17" max="17" width="5.44140625" customWidth="1"/>
    <col min="18" max="19" width="5" customWidth="1"/>
    <col min="20" max="20" width="5.44140625" bestFit="1" customWidth="1"/>
    <col min="21" max="21" width="5.109375" bestFit="1" customWidth="1"/>
    <col min="22" max="22" width="5" customWidth="1"/>
    <col min="23" max="23" width="2.109375" customWidth="1"/>
    <col min="24" max="24" width="5.109375" bestFit="1" customWidth="1"/>
    <col min="25" max="25" width="5.109375" customWidth="1"/>
    <col min="26" max="26" width="5" customWidth="1"/>
    <col min="27" max="27" width="5.44140625" customWidth="1"/>
    <col min="28" max="28" width="5.33203125" customWidth="1"/>
    <col min="29" max="29" width="5" customWidth="1"/>
  </cols>
  <sheetData>
    <row r="1" spans="1:29" x14ac:dyDescent="0.3">
      <c r="H1" s="250" t="s">
        <v>1</v>
      </c>
      <c r="I1" s="250"/>
      <c r="J1" s="250"/>
      <c r="K1" s="250"/>
      <c r="L1" s="250"/>
      <c r="M1" s="250"/>
      <c r="N1" s="250"/>
      <c r="O1" s="250"/>
    </row>
    <row r="2" spans="1:29" x14ac:dyDescent="0.3">
      <c r="A2" s="260" t="s">
        <v>3</v>
      </c>
      <c r="B2" s="261"/>
      <c r="C2" s="261"/>
      <c r="D2" s="261"/>
      <c r="E2" s="261"/>
      <c r="F2" s="261"/>
      <c r="G2" s="262"/>
    </row>
    <row r="3" spans="1:29" x14ac:dyDescent="0.3">
      <c r="A3" s="260">
        <v>2024</v>
      </c>
      <c r="B3" s="261"/>
      <c r="C3" s="261"/>
      <c r="D3" s="261"/>
      <c r="E3" s="261"/>
      <c r="F3" s="261"/>
      <c r="G3" s="262"/>
    </row>
    <row r="4" spans="1:29" x14ac:dyDescent="0.3">
      <c r="A4" s="260" t="s">
        <v>87</v>
      </c>
      <c r="B4" s="261"/>
      <c r="C4" s="261"/>
      <c r="D4" s="261"/>
      <c r="E4" s="261"/>
      <c r="F4" s="261"/>
      <c r="G4" s="262"/>
    </row>
    <row r="5" spans="1:29" x14ac:dyDescent="0.3">
      <c r="A5" s="260" t="s">
        <v>88</v>
      </c>
      <c r="B5" s="261"/>
      <c r="C5" s="261"/>
      <c r="D5" s="261"/>
      <c r="E5" s="261"/>
      <c r="F5" s="261"/>
      <c r="G5" s="262"/>
    </row>
    <row r="6" spans="1:29" x14ac:dyDescent="0.3">
      <c r="A6" s="260" t="s">
        <v>89</v>
      </c>
      <c r="B6" s="261"/>
      <c r="C6" s="261"/>
      <c r="D6" s="261"/>
      <c r="E6" s="261"/>
      <c r="F6" s="261"/>
      <c r="G6" s="261"/>
      <c r="P6" s="75"/>
      <c r="Q6" s="75"/>
      <c r="R6" s="75"/>
    </row>
    <row r="7" spans="1:29" x14ac:dyDescent="0.3">
      <c r="H7" s="76"/>
      <c r="I7" s="76"/>
      <c r="J7" s="77"/>
      <c r="K7" s="78"/>
      <c r="L7" s="78"/>
      <c r="M7" s="78"/>
      <c r="N7" s="77"/>
      <c r="O7" s="77"/>
      <c r="P7" s="77"/>
      <c r="Q7" s="77"/>
      <c r="R7" s="77"/>
    </row>
    <row r="8" spans="1:29" ht="15.6" x14ac:dyDescent="0.3">
      <c r="G8" s="74"/>
      <c r="H8" s="110" t="s">
        <v>109</v>
      </c>
      <c r="I8" s="110"/>
      <c r="J8" s="110"/>
      <c r="K8" s="110"/>
      <c r="L8" s="110"/>
      <c r="M8" s="110"/>
      <c r="N8" s="79"/>
      <c r="O8" s="79"/>
      <c r="P8" s="79"/>
      <c r="Q8" s="79"/>
      <c r="R8" s="79"/>
    </row>
    <row r="9" spans="1:29" ht="24" thickBot="1" x14ac:dyDescent="0.35"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29" ht="15" thickBot="1" x14ac:dyDescent="0.35">
      <c r="A10" s="252" t="s">
        <v>12</v>
      </c>
      <c r="B10" s="253"/>
      <c r="C10" s="253"/>
      <c r="D10" s="253"/>
      <c r="E10" s="253"/>
      <c r="F10" s="253"/>
      <c r="G10" s="253"/>
      <c r="H10" s="254"/>
      <c r="I10" s="255" t="s">
        <v>13</v>
      </c>
      <c r="J10" s="256"/>
      <c r="K10" s="256"/>
      <c r="L10" s="254"/>
      <c r="M10" s="255" t="s">
        <v>14</v>
      </c>
      <c r="N10" s="256"/>
      <c r="O10" s="256"/>
      <c r="P10" s="256"/>
      <c r="Q10" s="256"/>
      <c r="R10" s="256"/>
      <c r="S10" s="253"/>
      <c r="T10" s="257"/>
      <c r="U10" s="111"/>
      <c r="V10" s="252" t="s">
        <v>15</v>
      </c>
      <c r="W10" s="253"/>
      <c r="X10" s="253"/>
      <c r="Y10" s="253"/>
      <c r="Z10" s="253"/>
      <c r="AA10" s="257"/>
      <c r="AB10" s="252" t="s">
        <v>90</v>
      </c>
      <c r="AC10" s="257"/>
    </row>
    <row r="11" spans="1:29" ht="56.4" customHeight="1" thickBot="1" x14ac:dyDescent="0.35">
      <c r="A11" s="258" t="s">
        <v>16</v>
      </c>
      <c r="B11" s="259" t="s">
        <v>17</v>
      </c>
      <c r="C11" s="259" t="s">
        <v>110</v>
      </c>
      <c r="D11" s="259" t="s">
        <v>19</v>
      </c>
      <c r="E11" s="259" t="s">
        <v>20</v>
      </c>
      <c r="F11" s="259" t="s">
        <v>111</v>
      </c>
      <c r="G11" s="259" t="s">
        <v>112</v>
      </c>
      <c r="H11" s="112" t="s">
        <v>23</v>
      </c>
      <c r="I11" s="251" t="s">
        <v>113</v>
      </c>
      <c r="J11" s="113" t="s">
        <v>114</v>
      </c>
      <c r="K11" s="113" t="s">
        <v>115</v>
      </c>
      <c r="L11" s="113" t="s">
        <v>116</v>
      </c>
      <c r="M11" s="113" t="s">
        <v>117</v>
      </c>
      <c r="N11" s="113" t="s">
        <v>118</v>
      </c>
      <c r="O11" s="113" t="s">
        <v>119</v>
      </c>
      <c r="P11" s="113" t="s">
        <v>120</v>
      </c>
      <c r="Q11" s="113" t="s">
        <v>121</v>
      </c>
      <c r="R11" s="113" t="s">
        <v>122</v>
      </c>
      <c r="S11" s="113" t="s">
        <v>123</v>
      </c>
      <c r="T11" s="113" t="s">
        <v>124</v>
      </c>
      <c r="U11" s="113" t="s">
        <v>125</v>
      </c>
      <c r="V11" s="113" t="s">
        <v>126</v>
      </c>
      <c r="W11" s="251" t="s">
        <v>33</v>
      </c>
      <c r="X11" s="113" t="s">
        <v>34</v>
      </c>
      <c r="Y11" s="113" t="s">
        <v>127</v>
      </c>
      <c r="Z11" s="113" t="s">
        <v>128</v>
      </c>
      <c r="AA11" s="113" t="s">
        <v>37</v>
      </c>
      <c r="AB11" s="251" t="s">
        <v>129</v>
      </c>
      <c r="AC11" s="251" t="s">
        <v>130</v>
      </c>
    </row>
    <row r="12" spans="1:29" ht="18.600000000000001" customHeight="1" thickBot="1" x14ac:dyDescent="0.35">
      <c r="A12" s="258"/>
      <c r="B12" s="259"/>
      <c r="C12" s="259"/>
      <c r="D12" s="259"/>
      <c r="E12" s="259"/>
      <c r="F12" s="259"/>
      <c r="G12" s="259"/>
      <c r="H12" s="112"/>
      <c r="I12" s="251"/>
      <c r="J12" s="114" t="s">
        <v>38</v>
      </c>
      <c r="K12" s="115" t="s">
        <v>131</v>
      </c>
      <c r="L12" s="114" t="s">
        <v>41</v>
      </c>
      <c r="M12" s="115" t="s">
        <v>38</v>
      </c>
      <c r="N12" s="115" t="s">
        <v>132</v>
      </c>
      <c r="O12" s="114" t="s">
        <v>40</v>
      </c>
      <c r="P12" s="115" t="s">
        <v>41</v>
      </c>
      <c r="Q12" s="114" t="s">
        <v>133</v>
      </c>
      <c r="R12" s="114" t="s">
        <v>41</v>
      </c>
      <c r="S12" s="115" t="s">
        <v>38</v>
      </c>
      <c r="T12" s="114" t="s">
        <v>41</v>
      </c>
      <c r="U12" s="115" t="s">
        <v>42</v>
      </c>
      <c r="V12" s="115" t="s">
        <v>38</v>
      </c>
      <c r="W12" s="251"/>
      <c r="X12" s="115" t="s">
        <v>42</v>
      </c>
      <c r="Y12" s="114" t="s">
        <v>43</v>
      </c>
      <c r="Z12" s="115" t="s">
        <v>39</v>
      </c>
      <c r="AA12" s="115" t="s">
        <v>44</v>
      </c>
      <c r="AB12" s="251"/>
      <c r="AC12" s="251"/>
    </row>
    <row r="13" spans="1:29" ht="15" thickBot="1" x14ac:dyDescent="0.35">
      <c r="A13" s="242">
        <v>1</v>
      </c>
      <c r="B13" s="244" t="s">
        <v>139</v>
      </c>
      <c r="C13" s="246">
        <v>2000000000</v>
      </c>
      <c r="D13" s="248">
        <v>11</v>
      </c>
      <c r="E13" s="240" t="s">
        <v>134</v>
      </c>
      <c r="F13" s="240">
        <v>3</v>
      </c>
      <c r="G13" s="240" t="s">
        <v>135</v>
      </c>
      <c r="H13" s="116" t="s">
        <v>46</v>
      </c>
      <c r="I13" s="117">
        <v>45366</v>
      </c>
      <c r="J13" s="117">
        <f>I13+12+2</f>
        <v>45380</v>
      </c>
      <c r="K13" s="117">
        <f>J13+30</f>
        <v>45410</v>
      </c>
      <c r="L13" s="117">
        <f>K13+15</f>
        <v>45425</v>
      </c>
      <c r="M13" s="117">
        <f>L13+12</f>
        <v>45437</v>
      </c>
      <c r="N13" s="117">
        <f>M13+3+2</f>
        <v>45442</v>
      </c>
      <c r="O13" s="117">
        <f>N13+45</f>
        <v>45487</v>
      </c>
      <c r="P13" s="117">
        <f>O13+15</f>
        <v>45502</v>
      </c>
      <c r="Q13" s="117">
        <f>P13+12</f>
        <v>45514</v>
      </c>
      <c r="R13" s="117">
        <f>Q13+15+4</f>
        <v>45533</v>
      </c>
      <c r="S13" s="117">
        <f>R13+12+2</f>
        <v>45547</v>
      </c>
      <c r="T13" s="117">
        <f>S13+15+4</f>
        <v>45566</v>
      </c>
      <c r="U13" s="117">
        <f>T13+7+2</f>
        <v>45575</v>
      </c>
      <c r="V13" s="117">
        <f>U13+12+2</f>
        <v>45589</v>
      </c>
      <c r="W13" s="117"/>
      <c r="X13" s="117">
        <f>V13+7</f>
        <v>45596</v>
      </c>
      <c r="Y13" s="117">
        <f>X13+10</f>
        <v>45606</v>
      </c>
      <c r="Z13" s="117">
        <f>Y13+3+1</f>
        <v>45610</v>
      </c>
      <c r="AA13" s="117">
        <f>Z13+3</f>
        <v>45613</v>
      </c>
      <c r="AB13" s="117">
        <f>AA13+15</f>
        <v>45628</v>
      </c>
      <c r="AC13" s="117">
        <f>AB13+90</f>
        <v>45718</v>
      </c>
    </row>
    <row r="14" spans="1:29" ht="75" customHeight="1" thickBot="1" x14ac:dyDescent="0.35">
      <c r="A14" s="243"/>
      <c r="B14" s="245"/>
      <c r="C14" s="247"/>
      <c r="D14" s="249"/>
      <c r="E14" s="241"/>
      <c r="F14" s="241"/>
      <c r="G14" s="241"/>
      <c r="H14" s="116" t="s">
        <v>47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  <c r="X14" s="117"/>
      <c r="Y14" s="117"/>
      <c r="Z14" s="117"/>
      <c r="AA14" s="117"/>
      <c r="AB14" s="117"/>
      <c r="AC14" s="117"/>
    </row>
    <row r="15" spans="1:29" ht="15" thickBot="1" x14ac:dyDescent="0.35">
      <c r="A15" s="242">
        <v>2</v>
      </c>
      <c r="B15" s="244" t="s">
        <v>152</v>
      </c>
      <c r="C15" s="246">
        <v>487500000</v>
      </c>
      <c r="D15" s="248">
        <v>11</v>
      </c>
      <c r="E15" s="240" t="s">
        <v>134</v>
      </c>
      <c r="F15" s="240">
        <v>3</v>
      </c>
      <c r="G15" s="240" t="s">
        <v>135</v>
      </c>
      <c r="H15" s="116" t="s">
        <v>46</v>
      </c>
      <c r="I15" s="117">
        <v>45397</v>
      </c>
      <c r="J15" s="117">
        <f>I15+12+2</f>
        <v>45411</v>
      </c>
      <c r="K15" s="117">
        <f>J15+30</f>
        <v>45441</v>
      </c>
      <c r="L15" s="117">
        <f>K15+15</f>
        <v>45456</v>
      </c>
      <c r="M15" s="117">
        <f>L15+12</f>
        <v>45468</v>
      </c>
      <c r="N15" s="117">
        <f>M15+3+2</f>
        <v>45473</v>
      </c>
      <c r="O15" s="117">
        <f>N15+45</f>
        <v>45518</v>
      </c>
      <c r="P15" s="117">
        <f>O15+15</f>
        <v>45533</v>
      </c>
      <c r="Q15" s="117">
        <f>P15+12</f>
        <v>45545</v>
      </c>
      <c r="R15" s="117">
        <f>Q15+15+4</f>
        <v>45564</v>
      </c>
      <c r="S15" s="117">
        <f>R15+12+2</f>
        <v>45578</v>
      </c>
      <c r="T15" s="117">
        <f>S15+15+4</f>
        <v>45597</v>
      </c>
      <c r="U15" s="117">
        <f>T15+7+2</f>
        <v>45606</v>
      </c>
      <c r="V15" s="117">
        <f>U15+12+2</f>
        <v>45620</v>
      </c>
      <c r="W15" s="117"/>
      <c r="X15" s="117">
        <f>V15+7</f>
        <v>45627</v>
      </c>
      <c r="Y15" s="117">
        <f>X15+10</f>
        <v>45637</v>
      </c>
      <c r="Z15" s="117">
        <f>Y15+3+1</f>
        <v>45641</v>
      </c>
      <c r="AA15" s="117">
        <f>Z15+3</f>
        <v>45644</v>
      </c>
      <c r="AB15" s="117">
        <f>AA15+15</f>
        <v>45659</v>
      </c>
      <c r="AC15" s="117">
        <f>AB15+90</f>
        <v>45749</v>
      </c>
    </row>
    <row r="16" spans="1:29" ht="90" customHeight="1" thickBot="1" x14ac:dyDescent="0.35">
      <c r="A16" s="243"/>
      <c r="B16" s="245"/>
      <c r="C16" s="247"/>
      <c r="D16" s="249"/>
      <c r="E16" s="241"/>
      <c r="F16" s="241"/>
      <c r="G16" s="241"/>
      <c r="H16" s="116" t="s">
        <v>47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  <c r="X16" s="117"/>
      <c r="Y16" s="117"/>
      <c r="Z16" s="117"/>
      <c r="AA16" s="117"/>
      <c r="AB16" s="117"/>
      <c r="AC16" s="117"/>
    </row>
    <row r="17" spans="1:29" ht="15" thickBot="1" x14ac:dyDescent="0.35">
      <c r="A17" s="242">
        <v>3</v>
      </c>
      <c r="B17" s="244" t="s">
        <v>153</v>
      </c>
      <c r="C17" s="246">
        <v>1395549066</v>
      </c>
      <c r="D17" s="248">
        <v>11</v>
      </c>
      <c r="E17" s="240" t="s">
        <v>134</v>
      </c>
      <c r="F17" s="240">
        <v>3</v>
      </c>
      <c r="G17" s="240" t="s">
        <v>135</v>
      </c>
      <c r="H17" s="116" t="s">
        <v>46</v>
      </c>
      <c r="I17" s="117">
        <v>45410</v>
      </c>
      <c r="J17" s="117">
        <f>I17+12+2</f>
        <v>45424</v>
      </c>
      <c r="K17" s="117">
        <f>J17+30</f>
        <v>45454</v>
      </c>
      <c r="L17" s="117">
        <f>K17+15</f>
        <v>45469</v>
      </c>
      <c r="M17" s="117">
        <f>L17+12</f>
        <v>45481</v>
      </c>
      <c r="N17" s="117">
        <f>M17+3+2</f>
        <v>45486</v>
      </c>
      <c r="O17" s="117">
        <f>N17+45</f>
        <v>45531</v>
      </c>
      <c r="P17" s="117">
        <f>O17+15</f>
        <v>45546</v>
      </c>
      <c r="Q17" s="117">
        <f>P17+12</f>
        <v>45558</v>
      </c>
      <c r="R17" s="117">
        <f>Q17+15+4</f>
        <v>45577</v>
      </c>
      <c r="S17" s="117">
        <f>R17+12+2</f>
        <v>45591</v>
      </c>
      <c r="T17" s="117">
        <f>S17+15+4</f>
        <v>45610</v>
      </c>
      <c r="U17" s="117">
        <f>T17+7+2</f>
        <v>45619</v>
      </c>
      <c r="V17" s="117">
        <f>U17+12+2</f>
        <v>45633</v>
      </c>
      <c r="W17" s="117"/>
      <c r="X17" s="117">
        <f>V17+7</f>
        <v>45640</v>
      </c>
      <c r="Y17" s="117">
        <f>X17+10</f>
        <v>45650</v>
      </c>
      <c r="Z17" s="117">
        <f>Y17+3+1</f>
        <v>45654</v>
      </c>
      <c r="AA17" s="117">
        <f>Z17+3</f>
        <v>45657</v>
      </c>
      <c r="AB17" s="117">
        <f>AA17+15</f>
        <v>45672</v>
      </c>
      <c r="AC17" s="117">
        <f>AB17+90</f>
        <v>45762</v>
      </c>
    </row>
    <row r="18" spans="1:29" ht="90" customHeight="1" thickBot="1" x14ac:dyDescent="0.35">
      <c r="A18" s="243"/>
      <c r="B18" s="245"/>
      <c r="C18" s="247"/>
      <c r="D18" s="249"/>
      <c r="E18" s="241"/>
      <c r="F18" s="241"/>
      <c r="G18" s="241"/>
      <c r="H18" s="116" t="s">
        <v>47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  <c r="X18" s="117"/>
      <c r="Y18" s="117"/>
      <c r="Z18" s="117"/>
      <c r="AA18" s="117"/>
      <c r="AB18" s="117"/>
      <c r="AC18" s="117"/>
    </row>
    <row r="19" spans="1:29" ht="15" thickBot="1" x14ac:dyDescent="0.35">
      <c r="A19" s="242">
        <v>4</v>
      </c>
      <c r="B19" s="244" t="s">
        <v>154</v>
      </c>
      <c r="C19" s="246">
        <v>2030100000</v>
      </c>
      <c r="D19" s="248">
        <v>11</v>
      </c>
      <c r="E19" s="240" t="s">
        <v>134</v>
      </c>
      <c r="F19" s="240">
        <v>3</v>
      </c>
      <c r="G19" s="240" t="s">
        <v>135</v>
      </c>
      <c r="H19" s="116" t="s">
        <v>46</v>
      </c>
      <c r="I19" s="117">
        <v>45420</v>
      </c>
      <c r="J19" s="117">
        <f>I19+12+2</f>
        <v>45434</v>
      </c>
      <c r="K19" s="117">
        <f>J19+30</f>
        <v>45464</v>
      </c>
      <c r="L19" s="117">
        <f>K19+15</f>
        <v>45479</v>
      </c>
      <c r="M19" s="117">
        <f>L19+12</f>
        <v>45491</v>
      </c>
      <c r="N19" s="117">
        <f>M19+3+2</f>
        <v>45496</v>
      </c>
      <c r="O19" s="117">
        <f>N19+45</f>
        <v>45541</v>
      </c>
      <c r="P19" s="117">
        <f>O19+15</f>
        <v>45556</v>
      </c>
      <c r="Q19" s="117">
        <f>P19+12</f>
        <v>45568</v>
      </c>
      <c r="R19" s="117">
        <f>Q19+15+4</f>
        <v>45587</v>
      </c>
      <c r="S19" s="117">
        <f>R19+12+2</f>
        <v>45601</v>
      </c>
      <c r="T19" s="117">
        <f>S19+15+4</f>
        <v>45620</v>
      </c>
      <c r="U19" s="117">
        <f>T19+7+2</f>
        <v>45629</v>
      </c>
      <c r="V19" s="117">
        <f>U19+12+2</f>
        <v>45643</v>
      </c>
      <c r="W19" s="117"/>
      <c r="X19" s="117">
        <f>V19+7</f>
        <v>45650</v>
      </c>
      <c r="Y19" s="117">
        <f>X19+10</f>
        <v>45660</v>
      </c>
      <c r="Z19" s="117">
        <f>Y19+3+1</f>
        <v>45664</v>
      </c>
      <c r="AA19" s="117">
        <f>Z19+3</f>
        <v>45667</v>
      </c>
      <c r="AB19" s="117">
        <f>AA19+15</f>
        <v>45682</v>
      </c>
      <c r="AC19" s="117">
        <f>AB19+90</f>
        <v>45772</v>
      </c>
    </row>
    <row r="20" spans="1:29" ht="86.25" customHeight="1" thickBot="1" x14ac:dyDescent="0.35">
      <c r="A20" s="243"/>
      <c r="B20" s="245"/>
      <c r="C20" s="247"/>
      <c r="D20" s="249"/>
      <c r="E20" s="241"/>
      <c r="F20" s="241"/>
      <c r="G20" s="241"/>
      <c r="H20" s="116" t="s">
        <v>47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8"/>
      <c r="X20" s="117"/>
      <c r="Y20" s="117"/>
      <c r="Z20" s="117"/>
      <c r="AA20" s="117"/>
      <c r="AB20" s="117"/>
      <c r="AC20" s="117"/>
    </row>
    <row r="21" spans="1:29" ht="15" thickBot="1" x14ac:dyDescent="0.35">
      <c r="A21" s="242">
        <v>5</v>
      </c>
      <c r="B21" s="264" t="s">
        <v>136</v>
      </c>
      <c r="C21" s="246">
        <v>2000000000</v>
      </c>
      <c r="D21" s="248">
        <v>11</v>
      </c>
      <c r="E21" s="240" t="s">
        <v>134</v>
      </c>
      <c r="F21" s="240">
        <v>3</v>
      </c>
      <c r="G21" s="240" t="s">
        <v>135</v>
      </c>
      <c r="H21" s="116" t="s">
        <v>46</v>
      </c>
      <c r="I21" s="117">
        <v>45428</v>
      </c>
      <c r="J21" s="117">
        <f>I21+12+2</f>
        <v>45442</v>
      </c>
      <c r="K21" s="117">
        <f>J21+30</f>
        <v>45472</v>
      </c>
      <c r="L21" s="117">
        <f>K21+15</f>
        <v>45487</v>
      </c>
      <c r="M21" s="117">
        <f>L21+12</f>
        <v>45499</v>
      </c>
      <c r="N21" s="117">
        <f>M21+3+2</f>
        <v>45504</v>
      </c>
      <c r="O21" s="117">
        <f>N21+45</f>
        <v>45549</v>
      </c>
      <c r="P21" s="117">
        <f>O21+15</f>
        <v>45564</v>
      </c>
      <c r="Q21" s="117">
        <f>P21+12</f>
        <v>45576</v>
      </c>
      <c r="R21" s="117">
        <f>Q21+15+4</f>
        <v>45595</v>
      </c>
      <c r="S21" s="117">
        <f>R21+12+2</f>
        <v>45609</v>
      </c>
      <c r="T21" s="117">
        <f>S21+15+4</f>
        <v>45628</v>
      </c>
      <c r="U21" s="117">
        <f>T21+7+2</f>
        <v>45637</v>
      </c>
      <c r="V21" s="117">
        <f>U21+12+2</f>
        <v>45651</v>
      </c>
      <c r="W21" s="117"/>
      <c r="X21" s="117">
        <f>V21+7</f>
        <v>45658</v>
      </c>
      <c r="Y21" s="117">
        <f>X21+10</f>
        <v>45668</v>
      </c>
      <c r="Z21" s="117">
        <f>Y21+3+1</f>
        <v>45672</v>
      </c>
      <c r="AA21" s="117">
        <f>Z21+3</f>
        <v>45675</v>
      </c>
      <c r="AB21" s="117">
        <f>AA21+15</f>
        <v>45690</v>
      </c>
      <c r="AC21" s="117">
        <f>AB21+90</f>
        <v>45780</v>
      </c>
    </row>
    <row r="22" spans="1:29" ht="48" customHeight="1" thickBot="1" x14ac:dyDescent="0.35">
      <c r="A22" s="243"/>
      <c r="B22" s="265"/>
      <c r="C22" s="247"/>
      <c r="D22" s="249"/>
      <c r="E22" s="241"/>
      <c r="F22" s="241"/>
      <c r="G22" s="241"/>
      <c r="H22" s="116" t="s">
        <v>47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X22" s="117"/>
      <c r="Y22" s="117"/>
      <c r="Z22" s="117"/>
      <c r="AA22" s="117"/>
      <c r="AB22" s="117"/>
      <c r="AC22" s="117"/>
    </row>
    <row r="23" spans="1:29" ht="15" thickBot="1" x14ac:dyDescent="0.35">
      <c r="A23" s="121"/>
      <c r="B23" s="122" t="s">
        <v>59</v>
      </c>
      <c r="C23" s="263">
        <f>SUM(C13:C22)</f>
        <v>7913149066</v>
      </c>
      <c r="D23" s="120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x14ac:dyDescent="0.3">
      <c r="A24" s="62"/>
      <c r="B24" s="123"/>
      <c r="C24" s="2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</sheetData>
  <mergeCells count="58">
    <mergeCell ref="C23:C24"/>
    <mergeCell ref="A3:G3"/>
    <mergeCell ref="A4:G4"/>
    <mergeCell ref="A5:G5"/>
    <mergeCell ref="A6:G6"/>
    <mergeCell ref="G13:G14"/>
    <mergeCell ref="A21:A22"/>
    <mergeCell ref="B21:B22"/>
    <mergeCell ref="C21:C22"/>
    <mergeCell ref="E15:E16"/>
    <mergeCell ref="F15:F16"/>
    <mergeCell ref="G15:G16"/>
    <mergeCell ref="A17:A18"/>
    <mergeCell ref="B17:B18"/>
    <mergeCell ref="C17:C18"/>
    <mergeCell ref="D17:D18"/>
    <mergeCell ref="W11:W12"/>
    <mergeCell ref="A2:G2"/>
    <mergeCell ref="D21:D22"/>
    <mergeCell ref="E21:E22"/>
    <mergeCell ref="F21:F22"/>
    <mergeCell ref="G21:G2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H1:O1"/>
    <mergeCell ref="AB11:AB12"/>
    <mergeCell ref="AC11:AC12"/>
    <mergeCell ref="A10:H10"/>
    <mergeCell ref="I10:L10"/>
    <mergeCell ref="M10:T10"/>
    <mergeCell ref="V10:AA10"/>
    <mergeCell ref="AB10:AC10"/>
    <mergeCell ref="A11:A12"/>
    <mergeCell ref="B11:B12"/>
    <mergeCell ref="C11:C12"/>
    <mergeCell ref="D11:D12"/>
    <mergeCell ref="E11:E12"/>
    <mergeCell ref="F11:F12"/>
    <mergeCell ref="G11:G12"/>
    <mergeCell ref="I11:I1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</mergeCells>
  <pageMargins left="0.17" right="0.17" top="0.22" bottom="0.19" header="0.3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opLeftCell="A12" zoomScale="120" zoomScaleNormal="120" workbookViewId="0">
      <selection activeCell="O13" sqref="O13"/>
    </sheetView>
  </sheetViews>
  <sheetFormatPr baseColWidth="10" defaultColWidth="11.44140625" defaultRowHeight="14.4" x14ac:dyDescent="0.3"/>
  <cols>
    <col min="1" max="1" width="2" customWidth="1"/>
    <col min="2" max="2" width="6.6640625" customWidth="1"/>
    <col min="3" max="3" width="8.5546875" customWidth="1"/>
    <col min="4" max="4" width="3.5546875" customWidth="1"/>
    <col min="5" max="5" width="4.109375" customWidth="1"/>
    <col min="6" max="6" width="3" customWidth="1"/>
    <col min="7" max="7" width="4.109375" customWidth="1"/>
    <col min="8" max="8" width="4.44140625" customWidth="1"/>
    <col min="9" max="9" width="6.6640625" customWidth="1"/>
    <col min="10" max="10" width="5.6640625" customWidth="1"/>
    <col min="11" max="11" width="6" customWidth="1"/>
    <col min="12" max="12" width="5.6640625" customWidth="1"/>
    <col min="13" max="13" width="5.33203125" customWidth="1"/>
    <col min="14" max="14" width="6.33203125" customWidth="1"/>
    <col min="15" max="15" width="6.109375" customWidth="1"/>
    <col min="16" max="16" width="5.6640625" customWidth="1"/>
    <col min="17" max="17" width="6.109375" customWidth="1"/>
    <col min="18" max="18" width="2.6640625" customWidth="1"/>
    <col min="19" max="20" width="5.5546875" customWidth="1"/>
    <col min="21" max="21" width="5.88671875" customWidth="1"/>
    <col min="22" max="22" width="6.109375" customWidth="1"/>
    <col min="23" max="24" width="5.44140625" customWidth="1"/>
  </cols>
  <sheetData>
    <row r="1" spans="1:24" ht="18.600000000000001" customHeight="1" x14ac:dyDescent="0.35">
      <c r="A1" s="81" t="s">
        <v>0</v>
      </c>
      <c r="B1" s="82"/>
      <c r="C1" s="83"/>
      <c r="D1" s="83"/>
      <c r="E1" s="83"/>
      <c r="F1" s="83"/>
      <c r="G1" s="83"/>
      <c r="H1" s="237" t="s">
        <v>1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83"/>
      <c r="T1" s="83"/>
      <c r="U1" s="83"/>
      <c r="V1" s="83"/>
      <c r="W1" s="83"/>
      <c r="X1" s="83"/>
    </row>
    <row r="2" spans="1:24" ht="18.600000000000001" customHeight="1" x14ac:dyDescent="0.35">
      <c r="A2" s="81"/>
      <c r="B2" s="82"/>
      <c r="C2" s="16"/>
      <c r="D2" s="83"/>
      <c r="E2" s="83"/>
      <c r="F2" s="83"/>
      <c r="G2" s="83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3"/>
      <c r="T2" s="83"/>
      <c r="U2" s="83"/>
      <c r="V2" s="83"/>
      <c r="W2" s="83"/>
      <c r="X2" s="83"/>
    </row>
    <row r="3" spans="1:24" ht="40.200000000000003" x14ac:dyDescent="0.3">
      <c r="B3" s="12" t="s">
        <v>2</v>
      </c>
      <c r="C3" s="236" t="s">
        <v>3</v>
      </c>
      <c r="D3" s="236"/>
      <c r="E3" s="236"/>
      <c r="F3" s="236"/>
      <c r="G3" s="236"/>
      <c r="H3" s="236"/>
      <c r="I3" s="236"/>
      <c r="J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40.200000000000003" x14ac:dyDescent="0.3">
      <c r="B4" s="12" t="s">
        <v>4</v>
      </c>
      <c r="C4" s="236">
        <v>2024</v>
      </c>
      <c r="D4" s="236"/>
      <c r="E4" s="236"/>
      <c r="F4" s="236"/>
      <c r="G4" s="236"/>
      <c r="H4" s="236"/>
      <c r="I4" s="236"/>
      <c r="J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27" x14ac:dyDescent="0.3">
      <c r="B5" s="12" t="s">
        <v>5</v>
      </c>
      <c r="C5" s="236" t="s">
        <v>6</v>
      </c>
      <c r="D5" s="236"/>
      <c r="E5" s="236"/>
      <c r="F5" s="236"/>
      <c r="G5" s="236"/>
      <c r="H5" s="236"/>
      <c r="I5" s="236"/>
      <c r="J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93" x14ac:dyDescent="0.3">
      <c r="B6" s="12" t="s">
        <v>7</v>
      </c>
      <c r="C6" s="239" t="s">
        <v>8</v>
      </c>
      <c r="D6" s="239"/>
      <c r="E6" s="239"/>
      <c r="F6" s="239"/>
      <c r="G6" s="239"/>
      <c r="H6" s="239"/>
      <c r="I6" s="239"/>
      <c r="J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4" ht="40.200000000000003" x14ac:dyDescent="0.3">
      <c r="B7" s="12" t="s">
        <v>9</v>
      </c>
      <c r="C7" s="236" t="s">
        <v>10</v>
      </c>
      <c r="D7" s="236"/>
      <c r="E7" s="236"/>
      <c r="F7" s="236"/>
      <c r="G7" s="236"/>
      <c r="H7" s="236"/>
      <c r="I7" s="236"/>
      <c r="J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ht="18.899999999999999" customHeight="1" x14ac:dyDescent="0.45">
      <c r="A8" s="85"/>
      <c r="B8" s="85"/>
      <c r="C8" s="85"/>
      <c r="D8" s="85"/>
      <c r="E8" s="238" t="s">
        <v>157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</row>
    <row r="9" spans="1:24" ht="15" thickBot="1" x14ac:dyDescent="0.35">
      <c r="B9" s="86"/>
    </row>
    <row r="10" spans="1:24" ht="22.5" customHeight="1" thickBot="1" x14ac:dyDescent="0.35">
      <c r="A10" s="185" t="s">
        <v>12</v>
      </c>
      <c r="B10" s="186"/>
      <c r="C10" s="186"/>
      <c r="D10" s="186"/>
      <c r="E10" s="186"/>
      <c r="F10" s="186"/>
      <c r="G10" s="186"/>
      <c r="H10" s="187"/>
      <c r="I10" s="185" t="s">
        <v>13</v>
      </c>
      <c r="J10" s="186"/>
      <c r="K10" s="186"/>
      <c r="L10" s="187"/>
      <c r="M10" s="185" t="s">
        <v>14</v>
      </c>
      <c r="N10" s="186"/>
      <c r="O10" s="187"/>
      <c r="P10" s="185" t="s">
        <v>15</v>
      </c>
      <c r="Q10" s="186"/>
      <c r="R10" s="186"/>
      <c r="S10" s="186"/>
      <c r="T10" s="186"/>
      <c r="U10" s="186"/>
      <c r="V10" s="187"/>
      <c r="W10" s="185" t="s">
        <v>90</v>
      </c>
      <c r="X10" s="187"/>
    </row>
    <row r="11" spans="1:24" ht="65.099999999999994" customHeight="1" x14ac:dyDescent="0.3">
      <c r="A11" s="91" t="s">
        <v>16</v>
      </c>
      <c r="B11" s="6" t="s">
        <v>17</v>
      </c>
      <c r="C11" s="7" t="s">
        <v>18</v>
      </c>
      <c r="D11" s="4" t="s">
        <v>19</v>
      </c>
      <c r="E11" s="4" t="s">
        <v>20</v>
      </c>
      <c r="F11" s="4" t="s">
        <v>21</v>
      </c>
      <c r="G11" s="5" t="s">
        <v>22</v>
      </c>
      <c r="H11" s="133" t="s">
        <v>23</v>
      </c>
      <c r="I11" s="134" t="s">
        <v>24</v>
      </c>
      <c r="J11" s="135" t="s">
        <v>25</v>
      </c>
      <c r="K11" s="135" t="s">
        <v>26</v>
      </c>
      <c r="L11" s="136" t="s">
        <v>27</v>
      </c>
      <c r="M11" s="137" t="s">
        <v>28</v>
      </c>
      <c r="N11" s="135" t="s">
        <v>29</v>
      </c>
      <c r="O11" s="136" t="s">
        <v>30</v>
      </c>
      <c r="P11" s="137" t="s">
        <v>31</v>
      </c>
      <c r="Q11" s="135" t="s">
        <v>32</v>
      </c>
      <c r="R11" s="135" t="s">
        <v>33</v>
      </c>
      <c r="S11" s="135" t="s">
        <v>34</v>
      </c>
      <c r="T11" s="135" t="s">
        <v>35</v>
      </c>
      <c r="U11" s="135" t="s">
        <v>36</v>
      </c>
      <c r="V11" s="138" t="s">
        <v>37</v>
      </c>
      <c r="W11" s="134" t="s">
        <v>91</v>
      </c>
      <c r="X11" s="139" t="s">
        <v>92</v>
      </c>
    </row>
    <row r="12" spans="1:24" x14ac:dyDescent="0.3">
      <c r="A12" s="150">
        <v>1</v>
      </c>
      <c r="B12" s="200" t="s">
        <v>155</v>
      </c>
      <c r="C12" s="202">
        <v>495000000</v>
      </c>
      <c r="D12" s="155">
        <v>11</v>
      </c>
      <c r="E12" s="157" t="s">
        <v>48</v>
      </c>
      <c r="F12" s="159"/>
      <c r="G12" s="157" t="s">
        <v>58</v>
      </c>
      <c r="H12" s="140" t="s">
        <v>46</v>
      </c>
      <c r="I12" s="141">
        <v>45376</v>
      </c>
      <c r="J12" s="145">
        <f>I12+12</f>
        <v>45388</v>
      </c>
      <c r="K12" s="145">
        <f>J12+3</f>
        <v>45391</v>
      </c>
      <c r="L12" s="145">
        <f>K12+30</f>
        <v>45421</v>
      </c>
      <c r="M12" s="145">
        <f>L12+15</f>
        <v>45436</v>
      </c>
      <c r="N12" s="145">
        <f>M12+12</f>
        <v>45448</v>
      </c>
      <c r="O12" s="145">
        <f>N12+15</f>
        <v>45463</v>
      </c>
      <c r="P12" s="145">
        <f>O12+7</f>
        <v>45470</v>
      </c>
      <c r="Q12" s="145">
        <f>P12+12</f>
        <v>45482</v>
      </c>
      <c r="R12" s="146"/>
      <c r="S12" s="145">
        <f>Q12+7</f>
        <v>45489</v>
      </c>
      <c r="T12" s="145">
        <f>S12+10</f>
        <v>45499</v>
      </c>
      <c r="U12" s="147">
        <f>T12+3</f>
        <v>45502</v>
      </c>
      <c r="V12" s="147">
        <f>U12+3</f>
        <v>45505</v>
      </c>
      <c r="W12" s="147">
        <f>V12+15</f>
        <v>45520</v>
      </c>
      <c r="X12" s="147">
        <f>W12+90</f>
        <v>45610</v>
      </c>
    </row>
    <row r="13" spans="1:24" ht="121.5" customHeight="1" x14ac:dyDescent="0.3">
      <c r="A13" s="150"/>
      <c r="B13" s="201"/>
      <c r="C13" s="203"/>
      <c r="D13" s="156"/>
      <c r="E13" s="158"/>
      <c r="F13" s="160"/>
      <c r="G13" s="158"/>
      <c r="H13" s="140" t="s">
        <v>47</v>
      </c>
      <c r="I13" s="141"/>
      <c r="J13" s="145"/>
      <c r="K13" s="148"/>
      <c r="L13" s="148"/>
      <c r="M13" s="148"/>
      <c r="N13" s="148"/>
      <c r="O13" s="148"/>
      <c r="P13" s="148"/>
      <c r="Q13" s="148"/>
      <c r="R13" s="146"/>
      <c r="S13" s="148"/>
      <c r="T13" s="148"/>
      <c r="U13" s="149"/>
      <c r="V13" s="149"/>
      <c r="W13" s="149"/>
      <c r="X13" s="149"/>
    </row>
    <row r="14" spans="1:24" ht="16.5" customHeight="1" x14ac:dyDescent="0.3">
      <c r="A14" s="150">
        <v>2</v>
      </c>
      <c r="B14" s="200" t="s">
        <v>158</v>
      </c>
      <c r="C14" s="202">
        <v>122000000</v>
      </c>
      <c r="D14" s="155">
        <v>11</v>
      </c>
      <c r="E14" s="157" t="s">
        <v>48</v>
      </c>
      <c r="F14" s="159"/>
      <c r="G14" s="157" t="s">
        <v>58</v>
      </c>
      <c r="H14" s="140" t="s">
        <v>46</v>
      </c>
      <c r="I14" s="141">
        <v>45404</v>
      </c>
      <c r="J14" s="145">
        <v>45416</v>
      </c>
      <c r="K14" s="145">
        <f>J14+3</f>
        <v>45419</v>
      </c>
      <c r="L14" s="145">
        <f>K14+30</f>
        <v>45449</v>
      </c>
      <c r="M14" s="145">
        <f>L14+15</f>
        <v>45464</v>
      </c>
      <c r="N14" s="145">
        <f>M14+12</f>
        <v>45476</v>
      </c>
      <c r="O14" s="145">
        <f>N14+15</f>
        <v>45491</v>
      </c>
      <c r="P14" s="145">
        <f>O14+7</f>
        <v>45498</v>
      </c>
      <c r="Q14" s="145">
        <f>P14+12</f>
        <v>45510</v>
      </c>
      <c r="R14" s="146"/>
      <c r="S14" s="145">
        <f>Q14+7</f>
        <v>45517</v>
      </c>
      <c r="T14" s="145">
        <f>S14+10</f>
        <v>45527</v>
      </c>
      <c r="U14" s="147">
        <f>T14+3</f>
        <v>45530</v>
      </c>
      <c r="V14" s="147">
        <f>U14+3</f>
        <v>45533</v>
      </c>
      <c r="W14" s="147">
        <f>V14+15</f>
        <v>45548</v>
      </c>
      <c r="X14" s="147">
        <f>W14+90</f>
        <v>45638</v>
      </c>
    </row>
    <row r="15" spans="1:24" ht="132.75" customHeight="1" x14ac:dyDescent="0.3">
      <c r="A15" s="150"/>
      <c r="B15" s="201"/>
      <c r="C15" s="203"/>
      <c r="D15" s="156"/>
      <c r="E15" s="158"/>
      <c r="F15" s="160"/>
      <c r="G15" s="158"/>
      <c r="H15" s="140" t="s">
        <v>47</v>
      </c>
      <c r="I15" s="141"/>
      <c r="J15" s="141"/>
      <c r="K15" s="143"/>
      <c r="L15" s="143"/>
      <c r="M15" s="143"/>
      <c r="N15" s="143"/>
      <c r="O15" s="143"/>
      <c r="P15" s="143"/>
      <c r="Q15" s="143"/>
      <c r="R15" s="142"/>
      <c r="S15" s="143"/>
      <c r="T15" s="143"/>
      <c r="U15" s="144"/>
      <c r="V15" s="144"/>
      <c r="W15" s="144"/>
      <c r="X15" s="144"/>
    </row>
    <row r="16" spans="1:24" ht="25.5" customHeight="1" x14ac:dyDescent="0.3">
      <c r="A16" s="20"/>
      <c r="B16" s="1" t="s">
        <v>59</v>
      </c>
      <c r="C16" s="102">
        <f>C12+C14</f>
        <v>617000000</v>
      </c>
      <c r="D16" s="2"/>
      <c r="E16" s="3"/>
      <c r="F16" s="3"/>
      <c r="G16" s="3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24" ht="15" thickBot="1" x14ac:dyDescent="0.35">
      <c r="A17" s="17"/>
      <c r="B17" s="92"/>
      <c r="C17" s="93"/>
      <c r="D17" s="94"/>
      <c r="E17" s="95"/>
      <c r="F17" s="95"/>
      <c r="G17" s="95"/>
      <c r="H17" s="95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7"/>
    </row>
    <row r="18" spans="1:24" ht="42" customHeight="1" thickBot="1" x14ac:dyDescent="0.35">
      <c r="B18" s="204" t="s">
        <v>60</v>
      </c>
      <c r="C18" s="204"/>
      <c r="D18" s="89"/>
      <c r="E18" s="89"/>
      <c r="F18" s="229" t="s">
        <v>61</v>
      </c>
      <c r="G18" s="230"/>
      <c r="H18" s="230"/>
      <c r="I18" s="230"/>
      <c r="J18" s="231"/>
      <c r="K18" s="90"/>
      <c r="L18" s="232" t="s">
        <v>62</v>
      </c>
      <c r="M18" s="233"/>
      <c r="N18" s="234" t="s">
        <v>63</v>
      </c>
      <c r="O18" s="234"/>
      <c r="P18" s="235"/>
      <c r="Q18" s="90"/>
      <c r="R18" s="226" t="s">
        <v>20</v>
      </c>
      <c r="S18" s="227"/>
      <c r="T18" s="227"/>
      <c r="U18" s="227"/>
      <c r="V18" s="228"/>
      <c r="W18" s="87"/>
    </row>
    <row r="19" spans="1:24" ht="35.25" customHeight="1" thickBot="1" x14ac:dyDescent="0.35">
      <c r="B19" s="204" t="s">
        <v>64</v>
      </c>
      <c r="C19" s="204"/>
      <c r="D19" s="89"/>
      <c r="E19" s="89"/>
      <c r="F19" s="103" t="s">
        <v>49</v>
      </c>
      <c r="G19" s="104"/>
      <c r="H19" s="207" t="s">
        <v>65</v>
      </c>
      <c r="I19" s="207"/>
      <c r="J19" s="208"/>
      <c r="K19" s="90"/>
      <c r="L19" s="216">
        <v>1</v>
      </c>
      <c r="M19" s="217"/>
      <c r="N19" s="207" t="s">
        <v>66</v>
      </c>
      <c r="O19" s="207"/>
      <c r="P19" s="208"/>
      <c r="Q19" s="90"/>
      <c r="R19" s="105" t="s">
        <v>48</v>
      </c>
      <c r="S19" s="223" t="s">
        <v>67</v>
      </c>
      <c r="T19" s="224"/>
      <c r="U19" s="224"/>
      <c r="V19" s="225"/>
      <c r="W19" s="87"/>
    </row>
    <row r="20" spans="1:24" ht="26.1" customHeight="1" thickBot="1" x14ac:dyDescent="0.35">
      <c r="B20" s="204" t="s">
        <v>68</v>
      </c>
      <c r="C20" s="204"/>
      <c r="D20" s="89"/>
      <c r="E20" s="89"/>
      <c r="F20" s="103" t="s">
        <v>69</v>
      </c>
      <c r="G20" s="104"/>
      <c r="H20" s="207" t="s">
        <v>70</v>
      </c>
      <c r="I20" s="207"/>
      <c r="J20" s="208"/>
      <c r="K20" s="90"/>
      <c r="L20" s="216">
        <v>2</v>
      </c>
      <c r="M20" s="217"/>
      <c r="N20" s="207" t="s">
        <v>71</v>
      </c>
      <c r="O20" s="207"/>
      <c r="P20" s="208"/>
      <c r="Q20" s="90"/>
      <c r="R20" s="106" t="s">
        <v>72</v>
      </c>
      <c r="S20" s="223" t="s">
        <v>73</v>
      </c>
      <c r="T20" s="224"/>
      <c r="U20" s="224"/>
      <c r="V20" s="225"/>
      <c r="W20" s="87"/>
    </row>
    <row r="21" spans="1:24" ht="111" thickBot="1" x14ac:dyDescent="0.35">
      <c r="B21" s="204" t="s">
        <v>74</v>
      </c>
      <c r="C21" s="204"/>
      <c r="D21" s="89"/>
      <c r="E21" s="89"/>
      <c r="F21" s="103" t="s">
        <v>75</v>
      </c>
      <c r="G21" s="104"/>
      <c r="H21" s="207" t="s">
        <v>76</v>
      </c>
      <c r="I21" s="207"/>
      <c r="J21" s="208"/>
      <c r="K21" s="90"/>
      <c r="L21" s="216">
        <v>3</v>
      </c>
      <c r="M21" s="217"/>
      <c r="N21" s="207" t="s">
        <v>77</v>
      </c>
      <c r="O21" s="207"/>
      <c r="P21" s="208"/>
      <c r="Q21" s="90"/>
      <c r="R21" s="107" t="s">
        <v>78</v>
      </c>
      <c r="S21" s="220" t="s">
        <v>79</v>
      </c>
      <c r="T21" s="221"/>
      <c r="U21" s="221"/>
      <c r="V21" s="222"/>
      <c r="W21" s="87"/>
    </row>
    <row r="22" spans="1:24" ht="24.75" customHeight="1" x14ac:dyDescent="0.3">
      <c r="B22" s="204" t="s">
        <v>80</v>
      </c>
      <c r="C22" s="204"/>
      <c r="D22" s="89"/>
      <c r="E22" s="89"/>
      <c r="F22" s="103" t="s">
        <v>81</v>
      </c>
      <c r="G22" s="104"/>
      <c r="H22" s="207" t="s">
        <v>82</v>
      </c>
      <c r="I22" s="207"/>
      <c r="J22" s="208"/>
      <c r="K22" s="90"/>
      <c r="L22" s="218">
        <v>4</v>
      </c>
      <c r="M22" s="219"/>
      <c r="N22" s="205" t="s">
        <v>83</v>
      </c>
      <c r="O22" s="205"/>
      <c r="P22" s="206"/>
      <c r="Q22" s="90"/>
      <c r="R22" s="90"/>
      <c r="S22" s="90"/>
      <c r="T22" s="90"/>
      <c r="U22" s="90"/>
      <c r="V22" s="90"/>
      <c r="W22" s="87"/>
    </row>
    <row r="23" spans="1:24" ht="28.2" thickBot="1" x14ac:dyDescent="0.35">
      <c r="B23" s="204" t="s">
        <v>84</v>
      </c>
      <c r="C23" s="204"/>
      <c r="D23" s="89"/>
      <c r="E23" s="89"/>
      <c r="F23" s="108" t="s">
        <v>85</v>
      </c>
      <c r="G23" s="109"/>
      <c r="H23" s="205" t="s">
        <v>86</v>
      </c>
      <c r="I23" s="205"/>
      <c r="J23" s="20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87"/>
    </row>
  </sheetData>
  <mergeCells count="52">
    <mergeCell ref="W10:X10"/>
    <mergeCell ref="H1:R1"/>
    <mergeCell ref="C3:I3"/>
    <mergeCell ref="C4:I4"/>
    <mergeCell ref="C5:I5"/>
    <mergeCell ref="C6:I6"/>
    <mergeCell ref="C7:I7"/>
    <mergeCell ref="E8:T8"/>
    <mergeCell ref="A10:H10"/>
    <mergeCell ref="I10:L10"/>
    <mergeCell ref="M10:O10"/>
    <mergeCell ref="P10:V10"/>
    <mergeCell ref="G12:G13"/>
    <mergeCell ref="A12:A13"/>
    <mergeCell ref="B12:B13"/>
    <mergeCell ref="C12:C13"/>
    <mergeCell ref="D12:D13"/>
    <mergeCell ref="E12:E13"/>
    <mergeCell ref="F12:F13"/>
    <mergeCell ref="B19:C19"/>
    <mergeCell ref="H19:J19"/>
    <mergeCell ref="L19:M19"/>
    <mergeCell ref="N19:P19"/>
    <mergeCell ref="S19:V19"/>
    <mergeCell ref="B18:C18"/>
    <mergeCell ref="F18:J18"/>
    <mergeCell ref="L18:M18"/>
    <mergeCell ref="N18:P18"/>
    <mergeCell ref="R18:V18"/>
    <mergeCell ref="B21:C21"/>
    <mergeCell ref="H21:J21"/>
    <mergeCell ref="L21:M21"/>
    <mergeCell ref="N21:P21"/>
    <mergeCell ref="S21:V21"/>
    <mergeCell ref="B20:C20"/>
    <mergeCell ref="H20:J20"/>
    <mergeCell ref="L20:M20"/>
    <mergeCell ref="N20:P20"/>
    <mergeCell ref="S20:V20"/>
    <mergeCell ref="B22:C22"/>
    <mergeCell ref="H22:J22"/>
    <mergeCell ref="L22:M22"/>
    <mergeCell ref="N22:P22"/>
    <mergeCell ref="B23:C23"/>
    <mergeCell ref="H23:J23"/>
    <mergeCell ref="B14:B15"/>
    <mergeCell ref="A14:A15"/>
    <mergeCell ref="G14:G15"/>
    <mergeCell ref="F14:F15"/>
    <mergeCell ref="E14:E15"/>
    <mergeCell ref="D14:D15"/>
    <mergeCell ref="C14:C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Fourniture1</vt:lpstr>
      <vt:lpstr>Travaux1</vt:lpstr>
      <vt:lpstr>PRESTATION</vt:lpstr>
      <vt:lpstr>cotation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2024-02-07T12:30:28Z</cp:lastPrinted>
  <dcterms:created xsi:type="dcterms:W3CDTF">2022-12-13T13:34:44Z</dcterms:created>
  <dcterms:modified xsi:type="dcterms:W3CDTF">2024-02-07T18:17:49Z</dcterms:modified>
</cp:coreProperties>
</file>