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ntou Nabé\Desktop\PPM 2023\"/>
    </mc:Choice>
  </mc:AlternateContent>
  <xr:revisionPtr revIDLastSave="0" documentId="13_ncr:1_{94DD08F1-EC68-4F6D-B59C-58A21B12FEB6}" xr6:coauthVersionLast="47" xr6:coauthVersionMax="47" xr10:uidLastSave="{00000000-0000-0000-0000-000000000000}"/>
  <bookViews>
    <workbookView xWindow="-108" yWindow="-108" windowWidth="23256" windowHeight="12456" xr2:uid="{7BCCDDF0-59D1-49DC-8FEC-ED46C10F5C79}"/>
  </bookViews>
  <sheets>
    <sheet name="Marché de Prestations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3" i="1" l="1"/>
  <c r="C33" i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X29" i="1" s="1"/>
  <c r="Y29" i="1" s="1"/>
  <c r="Z29" i="1" s="1"/>
  <c r="AA29" i="1" s="1"/>
  <c r="AB29" i="1" s="1"/>
  <c r="J25" i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X25" i="1" s="1"/>
  <c r="Y25" i="1" s="1"/>
  <c r="Z25" i="1" s="1"/>
  <c r="AA25" i="1" s="1"/>
  <c r="J23" i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X23" i="1" s="1"/>
  <c r="Y23" i="1" s="1"/>
  <c r="Z23" i="1" s="1"/>
  <c r="AA23" i="1" s="1"/>
  <c r="J21" i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X21" i="1" s="1"/>
  <c r="Y21" i="1" s="1"/>
  <c r="Z21" i="1" s="1"/>
  <c r="AA21" i="1" s="1"/>
  <c r="J19" i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X19" i="1" s="1"/>
  <c r="Y19" i="1" s="1"/>
  <c r="Z19" i="1" s="1"/>
  <c r="AA19" i="1" s="1"/>
  <c r="AB19" i="1" s="1"/>
  <c r="J17" i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X17" i="1" s="1"/>
  <c r="Y17" i="1" s="1"/>
  <c r="Z17" i="1" s="1"/>
  <c r="AA17" i="1" s="1"/>
</calcChain>
</file>

<file path=xl/sharedStrings.xml><?xml version="1.0" encoding="utf-8"?>
<sst xmlns="http://schemas.openxmlformats.org/spreadsheetml/2006/main" count="108" uniqueCount="71">
  <si>
    <t>PLAN DE PASSATION DES MARCHES</t>
  </si>
  <si>
    <t>Autorité contractante :</t>
  </si>
  <si>
    <t>Agence Guinénenne pour le Financement du Logement</t>
  </si>
  <si>
    <t>Exercice budgétaire:</t>
  </si>
  <si>
    <t xml:space="preserve">Ordonnateur:   </t>
  </si>
  <si>
    <t>Directrice Générale</t>
  </si>
  <si>
    <t>Journaux  de publication  de référence et site Internet:</t>
  </si>
  <si>
    <t>Journal d'Appel d'Offre/Horoya/Lance</t>
  </si>
  <si>
    <t xml:space="preserve">Autorité approbatrice: </t>
  </si>
  <si>
    <t>DIRECTEUR GENERAL DU CONTRÔLE DES MARCHES PUBLICS</t>
  </si>
  <si>
    <t xml:space="preserve">MARCHES DE PRESTATIONS INTELLECTUELLES </t>
  </si>
  <si>
    <t>IDENTIFICATION DU PROJET/MARCHE</t>
  </si>
  <si>
    <t xml:space="preserve"> Prévisions et Réalisations</t>
  </si>
  <si>
    <t>PHASE 1 : PROCEDURE DE PRESELECTION</t>
  </si>
  <si>
    <t>PHASE 2 : PROCEDURE DE SELECTION</t>
  </si>
  <si>
    <t>PHASE 3 : CONCLUSION ET NOTIFICATION DU MARCHE</t>
  </si>
  <si>
    <t>PHASE 4 : EXECUTION DU MARCHE</t>
  </si>
  <si>
    <t>Numéro</t>
  </si>
  <si>
    <t>Intitulé du Projet/Marché</t>
  </si>
  <si>
    <t>Montant budget GNF</t>
  </si>
  <si>
    <t>Code Budget</t>
  </si>
  <si>
    <t>Type de Financement</t>
  </si>
  <si>
    <t xml:space="preserve">N° AMI </t>
  </si>
  <si>
    <t>Préparation TDR et DP</t>
  </si>
  <si>
    <t>Non Objection sur TDR</t>
  </si>
  <si>
    <t>Publication Avis à Manifestation d'Interet (MI)</t>
  </si>
  <si>
    <t xml:space="preserve">Ouverture /Evaluation des MI </t>
  </si>
  <si>
    <t>Non Objection sur DP</t>
  </si>
  <si>
    <t>Envoi DP aux candidats de la liste restreinte</t>
  </si>
  <si>
    <t>Date limite de dépôt des propositions (tech et finan)</t>
  </si>
  <si>
    <t>Ouverture /Evaluation des propositions techniques</t>
  </si>
  <si>
    <t>Non Objection sur rapport Prop. Techn.</t>
  </si>
  <si>
    <t>Ouverture /Evaluation des propositions financières</t>
  </si>
  <si>
    <t>Non Objection sur rapport combinée PT/PF</t>
  </si>
  <si>
    <t>Publication attribution      /Notification provisoire</t>
  </si>
  <si>
    <t xml:space="preserve"> Négociation et mise en forme du contrat</t>
  </si>
  <si>
    <t>Non Objection sur le contrat négocié</t>
  </si>
  <si>
    <t>Montant du Contrat en GNF</t>
  </si>
  <si>
    <t>Signature du marché</t>
  </si>
  <si>
    <t>Approbation du Contrat</t>
  </si>
  <si>
    <t>Enregistrement /Immatriculation du marché</t>
  </si>
  <si>
    <t>Notification du marché approuvé</t>
  </si>
  <si>
    <t>Date début Prestations</t>
  </si>
  <si>
    <t>Date de fin des prestations</t>
  </si>
  <si>
    <t>5 j</t>
  </si>
  <si>
    <t>14 J</t>
  </si>
  <si>
    <t>15 j</t>
  </si>
  <si>
    <t>10 j</t>
  </si>
  <si>
    <t>3  j</t>
  </si>
  <si>
    <t>30 ou 45 j</t>
  </si>
  <si>
    <t>3 j</t>
  </si>
  <si>
    <t>3 jà 5 j</t>
  </si>
  <si>
    <t>7 j</t>
  </si>
  <si>
    <t>3 ou 5 j</t>
  </si>
  <si>
    <t>Mise en place d'une plateforme de souscription pour le secteur privé et le secteur informel</t>
  </si>
  <si>
    <t>BND</t>
  </si>
  <si>
    <t>SFQC</t>
  </si>
  <si>
    <t>Prévisions</t>
  </si>
  <si>
    <t>Réalisations</t>
  </si>
  <si>
    <t>Etude pour la détermination du prix de revient au metre carré d'un logement social</t>
  </si>
  <si>
    <t>Recrutement d'un bureau d'études pour la réalisation des études APS et APD du projet de construction de 1000 logements sociaux sur toute l'étendue du territoire</t>
  </si>
  <si>
    <t>Recrutement d'un consultant pour la redaction des termes de références et des dossiers d'appels d'offres</t>
  </si>
  <si>
    <t>Etude de faisabilité pour l'industrialisation de la construction des logements sociaux</t>
  </si>
  <si>
    <t>Etude de marché pour le secteur privé et le secteur informel</t>
  </si>
  <si>
    <t>SQTC</t>
  </si>
  <si>
    <t>11//05/2023</t>
  </si>
  <si>
    <t xml:space="preserve">Recrutement d'un cabinet pour la revue du cadre juridique et règlementaire liés au logement 
</t>
  </si>
  <si>
    <t>Etude de marché pour la diaspora guinéenne</t>
  </si>
  <si>
    <t>Coût Total</t>
  </si>
  <si>
    <t>Recrutement d'un bureau d'études pour la réalisation des études APS et APD du projet de construction de logement économique et de standing àSonfonia</t>
  </si>
  <si>
    <t>Méthodes de passation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</si>
</sst>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doni MT Condensed"/>
      <family val="1"/>
    </font>
    <font>
      <b/>
      <u/>
      <sz val="10"/>
      <color indexed="8"/>
      <name val="Calibri"/>
      <family val="2"/>
    </font>
    <font>
      <b/>
      <i/>
      <sz val="10"/>
      <color indexed="8"/>
      <name val="Bodoni MT Condensed"/>
      <family val="1"/>
    </font>
    <font>
      <b/>
      <sz val="10"/>
      <color rgb="FFFF0000"/>
      <name val="Bodoni MT Condensed"/>
      <family val="1"/>
    </font>
    <font>
      <b/>
      <sz val="9"/>
      <color indexed="8"/>
      <name val="Bodoni MT Condensed"/>
      <family val="1"/>
    </font>
    <font>
      <b/>
      <sz val="8"/>
      <color theme="1"/>
      <name val="Arial"/>
      <family val="2"/>
    </font>
    <font>
      <b/>
      <i/>
      <sz val="10"/>
      <color indexed="8"/>
      <name val="Calibri"/>
      <family val="2"/>
    </font>
    <font>
      <b/>
      <sz val="10"/>
      <color indexed="9"/>
      <name val="Bodoni MT Condensed"/>
      <family val="1"/>
    </font>
    <font>
      <b/>
      <sz val="10"/>
      <color indexed="8"/>
      <name val="Bodoni MT Condensed"/>
      <family val="1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Bodoni MT Condensed"/>
      <family val="1"/>
    </font>
    <font>
      <b/>
      <sz val="10"/>
      <color indexed="62"/>
      <name val="Bodoni MT Condensed"/>
      <family val="1"/>
    </font>
    <font>
      <sz val="12"/>
      <color theme="1"/>
      <name val="Bodoni MT Condensed"/>
      <family val="1"/>
    </font>
    <font>
      <sz val="12"/>
      <color indexed="8"/>
      <name val="Bodoni MT Condensed"/>
      <family val="1"/>
    </font>
    <font>
      <sz val="10"/>
      <color indexed="8"/>
      <name val="Bodoni MT Condensed"/>
      <family val="1"/>
    </font>
    <font>
      <sz val="10"/>
      <color indexed="8"/>
      <name val="Arial Narrow"/>
      <family val="2"/>
    </font>
    <font>
      <b/>
      <sz val="14"/>
      <color indexed="8"/>
      <name val="Bodoni MT Condensed"/>
      <family val="1"/>
    </font>
    <font>
      <b/>
      <sz val="14"/>
      <color indexed="8"/>
      <name val="Times"/>
      <family val="1"/>
    </font>
    <font>
      <sz val="11"/>
      <color theme="1"/>
      <name val="Bodoni MT Condensed"/>
      <family val="1"/>
    </font>
    <font>
      <sz val="9"/>
      <color indexed="8"/>
      <name val="Bodoni MT Condensed"/>
      <family val="1"/>
    </font>
    <font>
      <b/>
      <sz val="12"/>
      <color indexed="8"/>
      <name val="Bodoni MT Condensed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3" fontId="1" fillId="0" borderId="0" xfId="0" applyNumberFormat="1" applyFont="1"/>
    <xf numFmtId="0" fontId="12" fillId="7" borderId="1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3" fontId="13" fillId="8" borderId="28" xfId="0" applyNumberFormat="1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/>
    </xf>
    <xf numFmtId="0" fontId="13" fillId="8" borderId="29" xfId="0" applyFont="1" applyFill="1" applyBorder="1" applyAlignment="1">
      <alignment horizontal="center"/>
    </xf>
    <xf numFmtId="0" fontId="13" fillId="8" borderId="30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 vertical="center"/>
    </xf>
    <xf numFmtId="14" fontId="16" fillId="9" borderId="4" xfId="0" applyNumberFormat="1" applyFont="1" applyFill="1" applyBorder="1" applyAlignment="1">
      <alignment horizontal="center" vertical="center"/>
    </xf>
    <xf numFmtId="14" fontId="17" fillId="10" borderId="36" xfId="0" applyNumberFormat="1" applyFont="1" applyFill="1" applyBorder="1" applyAlignment="1">
      <alignment horizontal="center" vertical="center"/>
    </xf>
    <xf numFmtId="0" fontId="9" fillId="11" borderId="37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3" fontId="15" fillId="9" borderId="42" xfId="0" applyNumberFormat="1" applyFont="1" applyFill="1" applyBorder="1" applyAlignment="1">
      <alignment horizontal="center" vertical="center"/>
    </xf>
    <xf numFmtId="0" fontId="9" fillId="11" borderId="46" xfId="0" applyFont="1" applyFill="1" applyBorder="1" applyAlignment="1">
      <alignment horizontal="center" vertical="center"/>
    </xf>
    <xf numFmtId="14" fontId="16" fillId="9" borderId="3" xfId="0" applyNumberFormat="1" applyFont="1" applyFill="1" applyBorder="1" applyAlignment="1">
      <alignment horizontal="center" vertical="center"/>
    </xf>
    <xf numFmtId="14" fontId="16" fillId="9" borderId="1" xfId="0" applyNumberFormat="1" applyFont="1" applyFill="1" applyBorder="1" applyAlignment="1">
      <alignment horizontal="center" vertical="center"/>
    </xf>
    <xf numFmtId="14" fontId="16" fillId="9" borderId="40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2" borderId="33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/>
    </xf>
    <xf numFmtId="0" fontId="9" fillId="12" borderId="35" xfId="0" applyFont="1" applyFill="1" applyBorder="1" applyAlignment="1">
      <alignment horizontal="center" vertical="center"/>
    </xf>
    <xf numFmtId="0" fontId="9" fillId="10" borderId="37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/>
    </xf>
    <xf numFmtId="0" fontId="9" fillId="12" borderId="5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8" fillId="13" borderId="54" xfId="0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/>
    </xf>
    <xf numFmtId="0" fontId="16" fillId="13" borderId="56" xfId="0" applyFont="1" applyFill="1" applyBorder="1" applyAlignment="1">
      <alignment horizontal="center" vertical="center"/>
    </xf>
    <xf numFmtId="0" fontId="16" fillId="13" borderId="57" xfId="0" applyFont="1" applyFill="1" applyBorder="1" applyAlignment="1">
      <alignment horizontal="center" vertical="center"/>
    </xf>
    <xf numFmtId="0" fontId="16" fillId="13" borderId="54" xfId="0" applyFont="1" applyFill="1" applyBorder="1" applyAlignment="1">
      <alignment horizontal="center" vertical="center"/>
    </xf>
    <xf numFmtId="0" fontId="16" fillId="13" borderId="58" xfId="0" applyFont="1" applyFill="1" applyBorder="1" applyAlignment="1">
      <alignment horizontal="center" vertical="center"/>
    </xf>
    <xf numFmtId="0" fontId="16" fillId="13" borderId="59" xfId="0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14" fontId="16" fillId="9" borderId="46" xfId="0" applyNumberFormat="1" applyFont="1" applyFill="1" applyBorder="1" applyAlignment="1">
      <alignment horizontal="center" vertical="center"/>
    </xf>
    <xf numFmtId="14" fontId="16" fillId="10" borderId="34" xfId="0" applyNumberFormat="1" applyFont="1" applyFill="1" applyBorder="1" applyAlignment="1">
      <alignment horizontal="center" vertical="center"/>
    </xf>
    <xf numFmtId="14" fontId="16" fillId="10" borderId="35" xfId="0" applyNumberFormat="1" applyFont="1" applyFill="1" applyBorder="1" applyAlignment="1">
      <alignment horizontal="center" vertical="center"/>
    </xf>
    <xf numFmtId="14" fontId="16" fillId="9" borderId="34" xfId="0" applyNumberFormat="1" applyFont="1" applyFill="1" applyBorder="1" applyAlignment="1">
      <alignment horizontal="center" vertical="center"/>
    </xf>
    <xf numFmtId="3" fontId="21" fillId="9" borderId="35" xfId="0" applyNumberFormat="1" applyFont="1" applyFill="1" applyBorder="1" applyAlignment="1">
      <alignment horizontal="center" vertical="center"/>
    </xf>
    <xf numFmtId="14" fontId="16" fillId="10" borderId="36" xfId="0" applyNumberFormat="1" applyFont="1" applyFill="1" applyBorder="1" applyAlignment="1">
      <alignment horizontal="center" vertical="center"/>
    </xf>
    <xf numFmtId="14" fontId="16" fillId="9" borderId="45" xfId="0" applyNumberFormat="1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14" fontId="16" fillId="9" borderId="2" xfId="0" applyNumberFormat="1" applyFont="1" applyFill="1" applyBorder="1" applyAlignment="1">
      <alignment horizontal="center" vertical="center"/>
    </xf>
    <xf numFmtId="0" fontId="9" fillId="12" borderId="36" xfId="0" applyFont="1" applyFill="1" applyBorder="1" applyAlignment="1">
      <alignment horizontal="center" vertical="center"/>
    </xf>
    <xf numFmtId="0" fontId="9" fillId="12" borderId="51" xfId="0" applyFont="1" applyFill="1" applyBorder="1" applyAlignment="1">
      <alignment horizontal="center" vertical="center"/>
    </xf>
    <xf numFmtId="0" fontId="9" fillId="12" borderId="52" xfId="0" applyFont="1" applyFill="1" applyBorder="1" applyAlignment="1">
      <alignment horizontal="center" vertical="center"/>
    </xf>
    <xf numFmtId="0" fontId="9" fillId="12" borderId="53" xfId="0" applyFont="1" applyFill="1" applyBorder="1" applyAlignment="1">
      <alignment horizontal="center" vertical="center"/>
    </xf>
    <xf numFmtId="0" fontId="9" fillId="12" borderId="25" xfId="0" applyFont="1" applyFill="1" applyBorder="1" applyAlignment="1">
      <alignment horizontal="center" vertical="center"/>
    </xf>
    <xf numFmtId="3" fontId="22" fillId="13" borderId="54" xfId="0" applyNumberFormat="1" applyFont="1" applyFill="1" applyBorder="1" applyAlignment="1">
      <alignment horizontal="center" vertical="center"/>
    </xf>
    <xf numFmtId="3" fontId="5" fillId="13" borderId="56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textRotation="90" wrapText="1"/>
    </xf>
    <xf numFmtId="0" fontId="11" fillId="6" borderId="22" xfId="0" applyFont="1" applyFill="1" applyBorder="1" applyAlignment="1">
      <alignment horizontal="center" vertical="center" textRotation="90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7" xfId="0" applyFont="1" applyBorder="1"/>
    <xf numFmtId="0" fontId="12" fillId="7" borderId="14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36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15" fillId="9" borderId="43" xfId="0" applyFont="1" applyFill="1" applyBorder="1" applyAlignment="1">
      <alignment horizontal="center" vertical="center"/>
    </xf>
    <xf numFmtId="0" fontId="15" fillId="9" borderId="44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15" fillId="9" borderId="8" xfId="0" applyNumberFormat="1" applyFont="1" applyFill="1" applyBorder="1" applyAlignment="1">
      <alignment horizontal="center" vertical="center"/>
    </xf>
    <xf numFmtId="3" fontId="15" fillId="9" borderId="38" xfId="0" applyNumberFormat="1" applyFont="1" applyFill="1" applyBorder="1" applyAlignment="1">
      <alignment horizontal="center" vertical="center"/>
    </xf>
    <xf numFmtId="3" fontId="15" fillId="9" borderId="22" xfId="0" applyNumberFormat="1" applyFont="1" applyFill="1" applyBorder="1" applyAlignment="1">
      <alignment horizontal="center" vertical="center"/>
    </xf>
    <xf numFmtId="3" fontId="15" fillId="9" borderId="21" xfId="0" applyNumberFormat="1" applyFont="1" applyFill="1" applyBorder="1" applyAlignment="1">
      <alignment horizontal="center" vertical="center"/>
    </xf>
    <xf numFmtId="3" fontId="15" fillId="9" borderId="39" xfId="0" applyNumberFormat="1" applyFont="1" applyFill="1" applyBorder="1" applyAlignment="1">
      <alignment horizontal="center" vertical="center"/>
    </xf>
    <xf numFmtId="0" fontId="15" fillId="9" borderId="47" xfId="0" applyFont="1" applyFill="1" applyBorder="1" applyAlignment="1">
      <alignment horizontal="center" vertical="center"/>
    </xf>
    <xf numFmtId="0" fontId="15" fillId="9" borderId="35" xfId="0" applyFont="1" applyFill="1" applyBorder="1" applyAlignment="1">
      <alignment horizontal="center" vertical="center"/>
    </xf>
    <xf numFmtId="0" fontId="15" fillId="9" borderId="40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 wrapText="1"/>
    </xf>
    <xf numFmtId="0" fontId="15" fillId="10" borderId="37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9" borderId="48" xfId="0" applyFont="1" applyFill="1" applyBorder="1" applyAlignment="1">
      <alignment horizontal="center" vertical="center" wrapText="1"/>
    </xf>
    <xf numFmtId="3" fontId="15" fillId="9" borderId="42" xfId="0" applyNumberFormat="1" applyFont="1" applyFill="1" applyBorder="1" applyAlignment="1">
      <alignment horizontal="center" vertical="center"/>
    </xf>
    <xf numFmtId="3" fontId="15" fillId="9" borderId="4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5" fillId="10" borderId="60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3" fontId="15" fillId="9" borderId="49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3" fontId="15" fillId="9" borderId="31" xfId="0" applyNumberFormat="1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463C1-EC70-46D1-B6AE-5F90A24E69B1}">
  <dimension ref="A2:AC39"/>
  <sheetViews>
    <sheetView showGridLines="0" tabSelected="1" zoomScale="107" zoomScaleNormal="107" workbookViewId="0">
      <selection activeCell="H12" sqref="H12:H14"/>
    </sheetView>
  </sheetViews>
  <sheetFormatPr baseColWidth="10" defaultRowHeight="14.4" x14ac:dyDescent="0.3"/>
  <cols>
    <col min="1" max="1" width="7" customWidth="1"/>
    <col min="2" max="2" width="38" customWidth="1"/>
    <col min="3" max="3" width="15.44140625" customWidth="1"/>
    <col min="4" max="4" width="6.33203125" customWidth="1"/>
    <col min="5" max="5" width="9" customWidth="1"/>
    <col min="6" max="6" width="7.33203125" customWidth="1"/>
    <col min="7" max="7" width="8.33203125" customWidth="1"/>
    <col min="23" max="23" width="12.44140625" customWidth="1"/>
    <col min="257" max="257" width="7" customWidth="1"/>
    <col min="258" max="258" width="38" customWidth="1"/>
    <col min="259" max="259" width="15.44140625" customWidth="1"/>
    <col min="260" max="260" width="6.33203125" customWidth="1"/>
    <col min="261" max="261" width="9" customWidth="1"/>
    <col min="262" max="262" width="7.33203125" customWidth="1"/>
    <col min="263" max="263" width="8.33203125" customWidth="1"/>
    <col min="279" max="279" width="12.44140625" customWidth="1"/>
    <col min="513" max="513" width="7" customWidth="1"/>
    <col min="514" max="514" width="38" customWidth="1"/>
    <col min="515" max="515" width="15.44140625" customWidth="1"/>
    <col min="516" max="516" width="6.33203125" customWidth="1"/>
    <col min="517" max="517" width="9" customWidth="1"/>
    <col min="518" max="518" width="7.33203125" customWidth="1"/>
    <col min="519" max="519" width="8.33203125" customWidth="1"/>
    <col min="535" max="535" width="12.44140625" customWidth="1"/>
    <col min="769" max="769" width="7" customWidth="1"/>
    <col min="770" max="770" width="38" customWidth="1"/>
    <col min="771" max="771" width="15.44140625" customWidth="1"/>
    <col min="772" max="772" width="6.33203125" customWidth="1"/>
    <col min="773" max="773" width="9" customWidth="1"/>
    <col min="774" max="774" width="7.33203125" customWidth="1"/>
    <col min="775" max="775" width="8.33203125" customWidth="1"/>
    <col min="791" max="791" width="12.44140625" customWidth="1"/>
    <col min="1025" max="1025" width="7" customWidth="1"/>
    <col min="1026" max="1026" width="38" customWidth="1"/>
    <col min="1027" max="1027" width="15.44140625" customWidth="1"/>
    <col min="1028" max="1028" width="6.33203125" customWidth="1"/>
    <col min="1029" max="1029" width="9" customWidth="1"/>
    <col min="1030" max="1030" width="7.33203125" customWidth="1"/>
    <col min="1031" max="1031" width="8.33203125" customWidth="1"/>
    <col min="1047" max="1047" width="12.44140625" customWidth="1"/>
    <col min="1281" max="1281" width="7" customWidth="1"/>
    <col min="1282" max="1282" width="38" customWidth="1"/>
    <col min="1283" max="1283" width="15.44140625" customWidth="1"/>
    <col min="1284" max="1284" width="6.33203125" customWidth="1"/>
    <col min="1285" max="1285" width="9" customWidth="1"/>
    <col min="1286" max="1286" width="7.33203125" customWidth="1"/>
    <col min="1287" max="1287" width="8.33203125" customWidth="1"/>
    <col min="1303" max="1303" width="12.44140625" customWidth="1"/>
    <col min="1537" max="1537" width="7" customWidth="1"/>
    <col min="1538" max="1538" width="38" customWidth="1"/>
    <col min="1539" max="1539" width="15.44140625" customWidth="1"/>
    <col min="1540" max="1540" width="6.33203125" customWidth="1"/>
    <col min="1541" max="1541" width="9" customWidth="1"/>
    <col min="1542" max="1542" width="7.33203125" customWidth="1"/>
    <col min="1543" max="1543" width="8.33203125" customWidth="1"/>
    <col min="1559" max="1559" width="12.44140625" customWidth="1"/>
    <col min="1793" max="1793" width="7" customWidth="1"/>
    <col min="1794" max="1794" width="38" customWidth="1"/>
    <col min="1795" max="1795" width="15.44140625" customWidth="1"/>
    <col min="1796" max="1796" width="6.33203125" customWidth="1"/>
    <col min="1797" max="1797" width="9" customWidth="1"/>
    <col min="1798" max="1798" width="7.33203125" customWidth="1"/>
    <col min="1799" max="1799" width="8.33203125" customWidth="1"/>
    <col min="1815" max="1815" width="12.44140625" customWidth="1"/>
    <col min="2049" max="2049" width="7" customWidth="1"/>
    <col min="2050" max="2050" width="38" customWidth="1"/>
    <col min="2051" max="2051" width="15.44140625" customWidth="1"/>
    <col min="2052" max="2052" width="6.33203125" customWidth="1"/>
    <col min="2053" max="2053" width="9" customWidth="1"/>
    <col min="2054" max="2054" width="7.33203125" customWidth="1"/>
    <col min="2055" max="2055" width="8.33203125" customWidth="1"/>
    <col min="2071" max="2071" width="12.44140625" customWidth="1"/>
    <col min="2305" max="2305" width="7" customWidth="1"/>
    <col min="2306" max="2306" width="38" customWidth="1"/>
    <col min="2307" max="2307" width="15.44140625" customWidth="1"/>
    <col min="2308" max="2308" width="6.33203125" customWidth="1"/>
    <col min="2309" max="2309" width="9" customWidth="1"/>
    <col min="2310" max="2310" width="7.33203125" customWidth="1"/>
    <col min="2311" max="2311" width="8.33203125" customWidth="1"/>
    <col min="2327" max="2327" width="12.44140625" customWidth="1"/>
    <col min="2561" max="2561" width="7" customWidth="1"/>
    <col min="2562" max="2562" width="38" customWidth="1"/>
    <col min="2563" max="2563" width="15.44140625" customWidth="1"/>
    <col min="2564" max="2564" width="6.33203125" customWidth="1"/>
    <col min="2565" max="2565" width="9" customWidth="1"/>
    <col min="2566" max="2566" width="7.33203125" customWidth="1"/>
    <col min="2567" max="2567" width="8.33203125" customWidth="1"/>
    <col min="2583" max="2583" width="12.44140625" customWidth="1"/>
    <col min="2817" max="2817" width="7" customWidth="1"/>
    <col min="2818" max="2818" width="38" customWidth="1"/>
    <col min="2819" max="2819" width="15.44140625" customWidth="1"/>
    <col min="2820" max="2820" width="6.33203125" customWidth="1"/>
    <col min="2821" max="2821" width="9" customWidth="1"/>
    <col min="2822" max="2822" width="7.33203125" customWidth="1"/>
    <col min="2823" max="2823" width="8.33203125" customWidth="1"/>
    <col min="2839" max="2839" width="12.44140625" customWidth="1"/>
    <col min="3073" max="3073" width="7" customWidth="1"/>
    <col min="3074" max="3074" width="38" customWidth="1"/>
    <col min="3075" max="3075" width="15.44140625" customWidth="1"/>
    <col min="3076" max="3076" width="6.33203125" customWidth="1"/>
    <col min="3077" max="3077" width="9" customWidth="1"/>
    <col min="3078" max="3078" width="7.33203125" customWidth="1"/>
    <col min="3079" max="3079" width="8.33203125" customWidth="1"/>
    <col min="3095" max="3095" width="12.44140625" customWidth="1"/>
    <col min="3329" max="3329" width="7" customWidth="1"/>
    <col min="3330" max="3330" width="38" customWidth="1"/>
    <col min="3331" max="3331" width="15.44140625" customWidth="1"/>
    <col min="3332" max="3332" width="6.33203125" customWidth="1"/>
    <col min="3333" max="3333" width="9" customWidth="1"/>
    <col min="3334" max="3334" width="7.33203125" customWidth="1"/>
    <col min="3335" max="3335" width="8.33203125" customWidth="1"/>
    <col min="3351" max="3351" width="12.44140625" customWidth="1"/>
    <col min="3585" max="3585" width="7" customWidth="1"/>
    <col min="3586" max="3586" width="38" customWidth="1"/>
    <col min="3587" max="3587" width="15.44140625" customWidth="1"/>
    <col min="3588" max="3588" width="6.33203125" customWidth="1"/>
    <col min="3589" max="3589" width="9" customWidth="1"/>
    <col min="3590" max="3590" width="7.33203125" customWidth="1"/>
    <col min="3591" max="3591" width="8.33203125" customWidth="1"/>
    <col min="3607" max="3607" width="12.44140625" customWidth="1"/>
    <col min="3841" max="3841" width="7" customWidth="1"/>
    <col min="3842" max="3842" width="38" customWidth="1"/>
    <col min="3843" max="3843" width="15.44140625" customWidth="1"/>
    <col min="3844" max="3844" width="6.33203125" customWidth="1"/>
    <col min="3845" max="3845" width="9" customWidth="1"/>
    <col min="3846" max="3846" width="7.33203125" customWidth="1"/>
    <col min="3847" max="3847" width="8.33203125" customWidth="1"/>
    <col min="3863" max="3863" width="12.44140625" customWidth="1"/>
    <col min="4097" max="4097" width="7" customWidth="1"/>
    <col min="4098" max="4098" width="38" customWidth="1"/>
    <col min="4099" max="4099" width="15.44140625" customWidth="1"/>
    <col min="4100" max="4100" width="6.33203125" customWidth="1"/>
    <col min="4101" max="4101" width="9" customWidth="1"/>
    <col min="4102" max="4102" width="7.33203125" customWidth="1"/>
    <col min="4103" max="4103" width="8.33203125" customWidth="1"/>
    <col min="4119" max="4119" width="12.44140625" customWidth="1"/>
    <col min="4353" max="4353" width="7" customWidth="1"/>
    <col min="4354" max="4354" width="38" customWidth="1"/>
    <col min="4355" max="4355" width="15.44140625" customWidth="1"/>
    <col min="4356" max="4356" width="6.33203125" customWidth="1"/>
    <col min="4357" max="4357" width="9" customWidth="1"/>
    <col min="4358" max="4358" width="7.33203125" customWidth="1"/>
    <col min="4359" max="4359" width="8.33203125" customWidth="1"/>
    <col min="4375" max="4375" width="12.44140625" customWidth="1"/>
    <col min="4609" max="4609" width="7" customWidth="1"/>
    <col min="4610" max="4610" width="38" customWidth="1"/>
    <col min="4611" max="4611" width="15.44140625" customWidth="1"/>
    <col min="4612" max="4612" width="6.33203125" customWidth="1"/>
    <col min="4613" max="4613" width="9" customWidth="1"/>
    <col min="4614" max="4614" width="7.33203125" customWidth="1"/>
    <col min="4615" max="4615" width="8.33203125" customWidth="1"/>
    <col min="4631" max="4631" width="12.44140625" customWidth="1"/>
    <col min="4865" max="4865" width="7" customWidth="1"/>
    <col min="4866" max="4866" width="38" customWidth="1"/>
    <col min="4867" max="4867" width="15.44140625" customWidth="1"/>
    <col min="4868" max="4868" width="6.33203125" customWidth="1"/>
    <col min="4869" max="4869" width="9" customWidth="1"/>
    <col min="4870" max="4870" width="7.33203125" customWidth="1"/>
    <col min="4871" max="4871" width="8.33203125" customWidth="1"/>
    <col min="4887" max="4887" width="12.44140625" customWidth="1"/>
    <col min="5121" max="5121" width="7" customWidth="1"/>
    <col min="5122" max="5122" width="38" customWidth="1"/>
    <col min="5123" max="5123" width="15.44140625" customWidth="1"/>
    <col min="5124" max="5124" width="6.33203125" customWidth="1"/>
    <col min="5125" max="5125" width="9" customWidth="1"/>
    <col min="5126" max="5126" width="7.33203125" customWidth="1"/>
    <col min="5127" max="5127" width="8.33203125" customWidth="1"/>
    <col min="5143" max="5143" width="12.44140625" customWidth="1"/>
    <col min="5377" max="5377" width="7" customWidth="1"/>
    <col min="5378" max="5378" width="38" customWidth="1"/>
    <col min="5379" max="5379" width="15.44140625" customWidth="1"/>
    <col min="5380" max="5380" width="6.33203125" customWidth="1"/>
    <col min="5381" max="5381" width="9" customWidth="1"/>
    <col min="5382" max="5382" width="7.33203125" customWidth="1"/>
    <col min="5383" max="5383" width="8.33203125" customWidth="1"/>
    <col min="5399" max="5399" width="12.44140625" customWidth="1"/>
    <col min="5633" max="5633" width="7" customWidth="1"/>
    <col min="5634" max="5634" width="38" customWidth="1"/>
    <col min="5635" max="5635" width="15.44140625" customWidth="1"/>
    <col min="5636" max="5636" width="6.33203125" customWidth="1"/>
    <col min="5637" max="5637" width="9" customWidth="1"/>
    <col min="5638" max="5638" width="7.33203125" customWidth="1"/>
    <col min="5639" max="5639" width="8.33203125" customWidth="1"/>
    <col min="5655" max="5655" width="12.44140625" customWidth="1"/>
    <col min="5889" max="5889" width="7" customWidth="1"/>
    <col min="5890" max="5890" width="38" customWidth="1"/>
    <col min="5891" max="5891" width="15.44140625" customWidth="1"/>
    <col min="5892" max="5892" width="6.33203125" customWidth="1"/>
    <col min="5893" max="5893" width="9" customWidth="1"/>
    <col min="5894" max="5894" width="7.33203125" customWidth="1"/>
    <col min="5895" max="5895" width="8.33203125" customWidth="1"/>
    <col min="5911" max="5911" width="12.44140625" customWidth="1"/>
    <col min="6145" max="6145" width="7" customWidth="1"/>
    <col min="6146" max="6146" width="38" customWidth="1"/>
    <col min="6147" max="6147" width="15.44140625" customWidth="1"/>
    <col min="6148" max="6148" width="6.33203125" customWidth="1"/>
    <col min="6149" max="6149" width="9" customWidth="1"/>
    <col min="6150" max="6150" width="7.33203125" customWidth="1"/>
    <col min="6151" max="6151" width="8.33203125" customWidth="1"/>
    <col min="6167" max="6167" width="12.44140625" customWidth="1"/>
    <col min="6401" max="6401" width="7" customWidth="1"/>
    <col min="6402" max="6402" width="38" customWidth="1"/>
    <col min="6403" max="6403" width="15.44140625" customWidth="1"/>
    <col min="6404" max="6404" width="6.33203125" customWidth="1"/>
    <col min="6405" max="6405" width="9" customWidth="1"/>
    <col min="6406" max="6406" width="7.33203125" customWidth="1"/>
    <col min="6407" max="6407" width="8.33203125" customWidth="1"/>
    <col min="6423" max="6423" width="12.44140625" customWidth="1"/>
    <col min="6657" max="6657" width="7" customWidth="1"/>
    <col min="6658" max="6658" width="38" customWidth="1"/>
    <col min="6659" max="6659" width="15.44140625" customWidth="1"/>
    <col min="6660" max="6660" width="6.33203125" customWidth="1"/>
    <col min="6661" max="6661" width="9" customWidth="1"/>
    <col min="6662" max="6662" width="7.33203125" customWidth="1"/>
    <col min="6663" max="6663" width="8.33203125" customWidth="1"/>
    <col min="6679" max="6679" width="12.44140625" customWidth="1"/>
    <col min="6913" max="6913" width="7" customWidth="1"/>
    <col min="6914" max="6914" width="38" customWidth="1"/>
    <col min="6915" max="6915" width="15.44140625" customWidth="1"/>
    <col min="6916" max="6916" width="6.33203125" customWidth="1"/>
    <col min="6917" max="6917" width="9" customWidth="1"/>
    <col min="6918" max="6918" width="7.33203125" customWidth="1"/>
    <col min="6919" max="6919" width="8.33203125" customWidth="1"/>
    <col min="6935" max="6935" width="12.44140625" customWidth="1"/>
    <col min="7169" max="7169" width="7" customWidth="1"/>
    <col min="7170" max="7170" width="38" customWidth="1"/>
    <col min="7171" max="7171" width="15.44140625" customWidth="1"/>
    <col min="7172" max="7172" width="6.33203125" customWidth="1"/>
    <col min="7173" max="7173" width="9" customWidth="1"/>
    <col min="7174" max="7174" width="7.33203125" customWidth="1"/>
    <col min="7175" max="7175" width="8.33203125" customWidth="1"/>
    <col min="7191" max="7191" width="12.44140625" customWidth="1"/>
    <col min="7425" max="7425" width="7" customWidth="1"/>
    <col min="7426" max="7426" width="38" customWidth="1"/>
    <col min="7427" max="7427" width="15.44140625" customWidth="1"/>
    <col min="7428" max="7428" width="6.33203125" customWidth="1"/>
    <col min="7429" max="7429" width="9" customWidth="1"/>
    <col min="7430" max="7430" width="7.33203125" customWidth="1"/>
    <col min="7431" max="7431" width="8.33203125" customWidth="1"/>
    <col min="7447" max="7447" width="12.44140625" customWidth="1"/>
    <col min="7681" max="7681" width="7" customWidth="1"/>
    <col min="7682" max="7682" width="38" customWidth="1"/>
    <col min="7683" max="7683" width="15.44140625" customWidth="1"/>
    <col min="7684" max="7684" width="6.33203125" customWidth="1"/>
    <col min="7685" max="7685" width="9" customWidth="1"/>
    <col min="7686" max="7686" width="7.33203125" customWidth="1"/>
    <col min="7687" max="7687" width="8.33203125" customWidth="1"/>
    <col min="7703" max="7703" width="12.44140625" customWidth="1"/>
    <col min="7937" max="7937" width="7" customWidth="1"/>
    <col min="7938" max="7938" width="38" customWidth="1"/>
    <col min="7939" max="7939" width="15.44140625" customWidth="1"/>
    <col min="7940" max="7940" width="6.33203125" customWidth="1"/>
    <col min="7941" max="7941" width="9" customWidth="1"/>
    <col min="7942" max="7942" width="7.33203125" customWidth="1"/>
    <col min="7943" max="7943" width="8.33203125" customWidth="1"/>
    <col min="7959" max="7959" width="12.44140625" customWidth="1"/>
    <col min="8193" max="8193" width="7" customWidth="1"/>
    <col min="8194" max="8194" width="38" customWidth="1"/>
    <col min="8195" max="8195" width="15.44140625" customWidth="1"/>
    <col min="8196" max="8196" width="6.33203125" customWidth="1"/>
    <col min="8197" max="8197" width="9" customWidth="1"/>
    <col min="8198" max="8198" width="7.33203125" customWidth="1"/>
    <col min="8199" max="8199" width="8.33203125" customWidth="1"/>
    <col min="8215" max="8215" width="12.44140625" customWidth="1"/>
    <col min="8449" max="8449" width="7" customWidth="1"/>
    <col min="8450" max="8450" width="38" customWidth="1"/>
    <col min="8451" max="8451" width="15.44140625" customWidth="1"/>
    <col min="8452" max="8452" width="6.33203125" customWidth="1"/>
    <col min="8453" max="8453" width="9" customWidth="1"/>
    <col min="8454" max="8454" width="7.33203125" customWidth="1"/>
    <col min="8455" max="8455" width="8.33203125" customWidth="1"/>
    <col min="8471" max="8471" width="12.44140625" customWidth="1"/>
    <col min="8705" max="8705" width="7" customWidth="1"/>
    <col min="8706" max="8706" width="38" customWidth="1"/>
    <col min="8707" max="8707" width="15.44140625" customWidth="1"/>
    <col min="8708" max="8708" width="6.33203125" customWidth="1"/>
    <col min="8709" max="8709" width="9" customWidth="1"/>
    <col min="8710" max="8710" width="7.33203125" customWidth="1"/>
    <col min="8711" max="8711" width="8.33203125" customWidth="1"/>
    <col min="8727" max="8727" width="12.44140625" customWidth="1"/>
    <col min="8961" max="8961" width="7" customWidth="1"/>
    <col min="8962" max="8962" width="38" customWidth="1"/>
    <col min="8963" max="8963" width="15.44140625" customWidth="1"/>
    <col min="8964" max="8964" width="6.33203125" customWidth="1"/>
    <col min="8965" max="8965" width="9" customWidth="1"/>
    <col min="8966" max="8966" width="7.33203125" customWidth="1"/>
    <col min="8967" max="8967" width="8.33203125" customWidth="1"/>
    <col min="8983" max="8983" width="12.44140625" customWidth="1"/>
    <col min="9217" max="9217" width="7" customWidth="1"/>
    <col min="9218" max="9218" width="38" customWidth="1"/>
    <col min="9219" max="9219" width="15.44140625" customWidth="1"/>
    <col min="9220" max="9220" width="6.33203125" customWidth="1"/>
    <col min="9221" max="9221" width="9" customWidth="1"/>
    <col min="9222" max="9222" width="7.33203125" customWidth="1"/>
    <col min="9223" max="9223" width="8.33203125" customWidth="1"/>
    <col min="9239" max="9239" width="12.44140625" customWidth="1"/>
    <col min="9473" max="9473" width="7" customWidth="1"/>
    <col min="9474" max="9474" width="38" customWidth="1"/>
    <col min="9475" max="9475" width="15.44140625" customWidth="1"/>
    <col min="9476" max="9476" width="6.33203125" customWidth="1"/>
    <col min="9477" max="9477" width="9" customWidth="1"/>
    <col min="9478" max="9478" width="7.33203125" customWidth="1"/>
    <col min="9479" max="9479" width="8.33203125" customWidth="1"/>
    <col min="9495" max="9495" width="12.44140625" customWidth="1"/>
    <col min="9729" max="9729" width="7" customWidth="1"/>
    <col min="9730" max="9730" width="38" customWidth="1"/>
    <col min="9731" max="9731" width="15.44140625" customWidth="1"/>
    <col min="9732" max="9732" width="6.33203125" customWidth="1"/>
    <col min="9733" max="9733" width="9" customWidth="1"/>
    <col min="9734" max="9734" width="7.33203125" customWidth="1"/>
    <col min="9735" max="9735" width="8.33203125" customWidth="1"/>
    <col min="9751" max="9751" width="12.44140625" customWidth="1"/>
    <col min="9985" max="9985" width="7" customWidth="1"/>
    <col min="9986" max="9986" width="38" customWidth="1"/>
    <col min="9987" max="9987" width="15.44140625" customWidth="1"/>
    <col min="9988" max="9988" width="6.33203125" customWidth="1"/>
    <col min="9989" max="9989" width="9" customWidth="1"/>
    <col min="9990" max="9990" width="7.33203125" customWidth="1"/>
    <col min="9991" max="9991" width="8.33203125" customWidth="1"/>
    <col min="10007" max="10007" width="12.44140625" customWidth="1"/>
    <col min="10241" max="10241" width="7" customWidth="1"/>
    <col min="10242" max="10242" width="38" customWidth="1"/>
    <col min="10243" max="10243" width="15.44140625" customWidth="1"/>
    <col min="10244" max="10244" width="6.33203125" customWidth="1"/>
    <col min="10245" max="10245" width="9" customWidth="1"/>
    <col min="10246" max="10246" width="7.33203125" customWidth="1"/>
    <col min="10247" max="10247" width="8.33203125" customWidth="1"/>
    <col min="10263" max="10263" width="12.44140625" customWidth="1"/>
    <col min="10497" max="10497" width="7" customWidth="1"/>
    <col min="10498" max="10498" width="38" customWidth="1"/>
    <col min="10499" max="10499" width="15.44140625" customWidth="1"/>
    <col min="10500" max="10500" width="6.33203125" customWidth="1"/>
    <col min="10501" max="10501" width="9" customWidth="1"/>
    <col min="10502" max="10502" width="7.33203125" customWidth="1"/>
    <col min="10503" max="10503" width="8.33203125" customWidth="1"/>
    <col min="10519" max="10519" width="12.44140625" customWidth="1"/>
    <col min="10753" max="10753" width="7" customWidth="1"/>
    <col min="10754" max="10754" width="38" customWidth="1"/>
    <col min="10755" max="10755" width="15.44140625" customWidth="1"/>
    <col min="10756" max="10756" width="6.33203125" customWidth="1"/>
    <col min="10757" max="10757" width="9" customWidth="1"/>
    <col min="10758" max="10758" width="7.33203125" customWidth="1"/>
    <col min="10759" max="10759" width="8.33203125" customWidth="1"/>
    <col min="10775" max="10775" width="12.44140625" customWidth="1"/>
    <col min="11009" max="11009" width="7" customWidth="1"/>
    <col min="11010" max="11010" width="38" customWidth="1"/>
    <col min="11011" max="11011" width="15.44140625" customWidth="1"/>
    <col min="11012" max="11012" width="6.33203125" customWidth="1"/>
    <col min="11013" max="11013" width="9" customWidth="1"/>
    <col min="11014" max="11014" width="7.33203125" customWidth="1"/>
    <col min="11015" max="11015" width="8.33203125" customWidth="1"/>
    <col min="11031" max="11031" width="12.44140625" customWidth="1"/>
    <col min="11265" max="11265" width="7" customWidth="1"/>
    <col min="11266" max="11266" width="38" customWidth="1"/>
    <col min="11267" max="11267" width="15.44140625" customWidth="1"/>
    <col min="11268" max="11268" width="6.33203125" customWidth="1"/>
    <col min="11269" max="11269" width="9" customWidth="1"/>
    <col min="11270" max="11270" width="7.33203125" customWidth="1"/>
    <col min="11271" max="11271" width="8.33203125" customWidth="1"/>
    <col min="11287" max="11287" width="12.44140625" customWidth="1"/>
    <col min="11521" max="11521" width="7" customWidth="1"/>
    <col min="11522" max="11522" width="38" customWidth="1"/>
    <col min="11523" max="11523" width="15.44140625" customWidth="1"/>
    <col min="11524" max="11524" width="6.33203125" customWidth="1"/>
    <col min="11525" max="11525" width="9" customWidth="1"/>
    <col min="11526" max="11526" width="7.33203125" customWidth="1"/>
    <col min="11527" max="11527" width="8.33203125" customWidth="1"/>
    <col min="11543" max="11543" width="12.44140625" customWidth="1"/>
    <col min="11777" max="11777" width="7" customWidth="1"/>
    <col min="11778" max="11778" width="38" customWidth="1"/>
    <col min="11779" max="11779" width="15.44140625" customWidth="1"/>
    <col min="11780" max="11780" width="6.33203125" customWidth="1"/>
    <col min="11781" max="11781" width="9" customWidth="1"/>
    <col min="11782" max="11782" width="7.33203125" customWidth="1"/>
    <col min="11783" max="11783" width="8.33203125" customWidth="1"/>
    <col min="11799" max="11799" width="12.44140625" customWidth="1"/>
    <col min="12033" max="12033" width="7" customWidth="1"/>
    <col min="12034" max="12034" width="38" customWidth="1"/>
    <col min="12035" max="12035" width="15.44140625" customWidth="1"/>
    <col min="12036" max="12036" width="6.33203125" customWidth="1"/>
    <col min="12037" max="12037" width="9" customWidth="1"/>
    <col min="12038" max="12038" width="7.33203125" customWidth="1"/>
    <col min="12039" max="12039" width="8.33203125" customWidth="1"/>
    <col min="12055" max="12055" width="12.44140625" customWidth="1"/>
    <col min="12289" max="12289" width="7" customWidth="1"/>
    <col min="12290" max="12290" width="38" customWidth="1"/>
    <col min="12291" max="12291" width="15.44140625" customWidth="1"/>
    <col min="12292" max="12292" width="6.33203125" customWidth="1"/>
    <col min="12293" max="12293" width="9" customWidth="1"/>
    <col min="12294" max="12294" width="7.33203125" customWidth="1"/>
    <col min="12295" max="12295" width="8.33203125" customWidth="1"/>
    <col min="12311" max="12311" width="12.44140625" customWidth="1"/>
    <col min="12545" max="12545" width="7" customWidth="1"/>
    <col min="12546" max="12546" width="38" customWidth="1"/>
    <col min="12547" max="12547" width="15.44140625" customWidth="1"/>
    <col min="12548" max="12548" width="6.33203125" customWidth="1"/>
    <col min="12549" max="12549" width="9" customWidth="1"/>
    <col min="12550" max="12550" width="7.33203125" customWidth="1"/>
    <col min="12551" max="12551" width="8.33203125" customWidth="1"/>
    <col min="12567" max="12567" width="12.44140625" customWidth="1"/>
    <col min="12801" max="12801" width="7" customWidth="1"/>
    <col min="12802" max="12802" width="38" customWidth="1"/>
    <col min="12803" max="12803" width="15.44140625" customWidth="1"/>
    <col min="12804" max="12804" width="6.33203125" customWidth="1"/>
    <col min="12805" max="12805" width="9" customWidth="1"/>
    <col min="12806" max="12806" width="7.33203125" customWidth="1"/>
    <col min="12807" max="12807" width="8.33203125" customWidth="1"/>
    <col min="12823" max="12823" width="12.44140625" customWidth="1"/>
    <col min="13057" max="13057" width="7" customWidth="1"/>
    <col min="13058" max="13058" width="38" customWidth="1"/>
    <col min="13059" max="13059" width="15.44140625" customWidth="1"/>
    <col min="13060" max="13060" width="6.33203125" customWidth="1"/>
    <col min="13061" max="13061" width="9" customWidth="1"/>
    <col min="13062" max="13062" width="7.33203125" customWidth="1"/>
    <col min="13063" max="13063" width="8.33203125" customWidth="1"/>
    <col min="13079" max="13079" width="12.44140625" customWidth="1"/>
    <col min="13313" max="13313" width="7" customWidth="1"/>
    <col min="13314" max="13314" width="38" customWidth="1"/>
    <col min="13315" max="13315" width="15.44140625" customWidth="1"/>
    <col min="13316" max="13316" width="6.33203125" customWidth="1"/>
    <col min="13317" max="13317" width="9" customWidth="1"/>
    <col min="13318" max="13318" width="7.33203125" customWidth="1"/>
    <col min="13319" max="13319" width="8.33203125" customWidth="1"/>
    <col min="13335" max="13335" width="12.44140625" customWidth="1"/>
    <col min="13569" max="13569" width="7" customWidth="1"/>
    <col min="13570" max="13570" width="38" customWidth="1"/>
    <col min="13571" max="13571" width="15.44140625" customWidth="1"/>
    <col min="13572" max="13572" width="6.33203125" customWidth="1"/>
    <col min="13573" max="13573" width="9" customWidth="1"/>
    <col min="13574" max="13574" width="7.33203125" customWidth="1"/>
    <col min="13575" max="13575" width="8.33203125" customWidth="1"/>
    <col min="13591" max="13591" width="12.44140625" customWidth="1"/>
    <col min="13825" max="13825" width="7" customWidth="1"/>
    <col min="13826" max="13826" width="38" customWidth="1"/>
    <col min="13827" max="13827" width="15.44140625" customWidth="1"/>
    <col min="13828" max="13828" width="6.33203125" customWidth="1"/>
    <col min="13829" max="13829" width="9" customWidth="1"/>
    <col min="13830" max="13830" width="7.33203125" customWidth="1"/>
    <col min="13831" max="13831" width="8.33203125" customWidth="1"/>
    <col min="13847" max="13847" width="12.44140625" customWidth="1"/>
    <col min="14081" max="14081" width="7" customWidth="1"/>
    <col min="14082" max="14082" width="38" customWidth="1"/>
    <col min="14083" max="14083" width="15.44140625" customWidth="1"/>
    <col min="14084" max="14084" width="6.33203125" customWidth="1"/>
    <col min="14085" max="14085" width="9" customWidth="1"/>
    <col min="14086" max="14086" width="7.33203125" customWidth="1"/>
    <col min="14087" max="14087" width="8.33203125" customWidth="1"/>
    <col min="14103" max="14103" width="12.44140625" customWidth="1"/>
    <col min="14337" max="14337" width="7" customWidth="1"/>
    <col min="14338" max="14338" width="38" customWidth="1"/>
    <col min="14339" max="14339" width="15.44140625" customWidth="1"/>
    <col min="14340" max="14340" width="6.33203125" customWidth="1"/>
    <col min="14341" max="14341" width="9" customWidth="1"/>
    <col min="14342" max="14342" width="7.33203125" customWidth="1"/>
    <col min="14343" max="14343" width="8.33203125" customWidth="1"/>
    <col min="14359" max="14359" width="12.44140625" customWidth="1"/>
    <col min="14593" max="14593" width="7" customWidth="1"/>
    <col min="14594" max="14594" width="38" customWidth="1"/>
    <col min="14595" max="14595" width="15.44140625" customWidth="1"/>
    <col min="14596" max="14596" width="6.33203125" customWidth="1"/>
    <col min="14597" max="14597" width="9" customWidth="1"/>
    <col min="14598" max="14598" width="7.33203125" customWidth="1"/>
    <col min="14599" max="14599" width="8.33203125" customWidth="1"/>
    <col min="14615" max="14615" width="12.44140625" customWidth="1"/>
    <col min="14849" max="14849" width="7" customWidth="1"/>
    <col min="14850" max="14850" width="38" customWidth="1"/>
    <col min="14851" max="14851" width="15.44140625" customWidth="1"/>
    <col min="14852" max="14852" width="6.33203125" customWidth="1"/>
    <col min="14853" max="14853" width="9" customWidth="1"/>
    <col min="14854" max="14854" width="7.33203125" customWidth="1"/>
    <col min="14855" max="14855" width="8.33203125" customWidth="1"/>
    <col min="14871" max="14871" width="12.44140625" customWidth="1"/>
    <col min="15105" max="15105" width="7" customWidth="1"/>
    <col min="15106" max="15106" width="38" customWidth="1"/>
    <col min="15107" max="15107" width="15.44140625" customWidth="1"/>
    <col min="15108" max="15108" width="6.33203125" customWidth="1"/>
    <col min="15109" max="15109" width="9" customWidth="1"/>
    <col min="15110" max="15110" width="7.33203125" customWidth="1"/>
    <col min="15111" max="15111" width="8.33203125" customWidth="1"/>
    <col min="15127" max="15127" width="12.44140625" customWidth="1"/>
    <col min="15361" max="15361" width="7" customWidth="1"/>
    <col min="15362" max="15362" width="38" customWidth="1"/>
    <col min="15363" max="15363" width="15.44140625" customWidth="1"/>
    <col min="15364" max="15364" width="6.33203125" customWidth="1"/>
    <col min="15365" max="15365" width="9" customWidth="1"/>
    <col min="15366" max="15366" width="7.33203125" customWidth="1"/>
    <col min="15367" max="15367" width="8.33203125" customWidth="1"/>
    <col min="15383" max="15383" width="12.44140625" customWidth="1"/>
    <col min="15617" max="15617" width="7" customWidth="1"/>
    <col min="15618" max="15618" width="38" customWidth="1"/>
    <col min="15619" max="15619" width="15.44140625" customWidth="1"/>
    <col min="15620" max="15620" width="6.33203125" customWidth="1"/>
    <col min="15621" max="15621" width="9" customWidth="1"/>
    <col min="15622" max="15622" width="7.33203125" customWidth="1"/>
    <col min="15623" max="15623" width="8.33203125" customWidth="1"/>
    <col min="15639" max="15639" width="12.44140625" customWidth="1"/>
    <col min="15873" max="15873" width="7" customWidth="1"/>
    <col min="15874" max="15874" width="38" customWidth="1"/>
    <col min="15875" max="15875" width="15.44140625" customWidth="1"/>
    <col min="15876" max="15876" width="6.33203125" customWidth="1"/>
    <col min="15877" max="15877" width="9" customWidth="1"/>
    <col min="15878" max="15878" width="7.33203125" customWidth="1"/>
    <col min="15879" max="15879" width="8.33203125" customWidth="1"/>
    <col min="15895" max="15895" width="12.44140625" customWidth="1"/>
    <col min="16129" max="16129" width="7" customWidth="1"/>
    <col min="16130" max="16130" width="38" customWidth="1"/>
    <col min="16131" max="16131" width="15.44140625" customWidth="1"/>
    <col min="16132" max="16132" width="6.33203125" customWidth="1"/>
    <col min="16133" max="16133" width="9" customWidth="1"/>
    <col min="16134" max="16134" width="7.33203125" customWidth="1"/>
    <col min="16135" max="16135" width="8.33203125" customWidth="1"/>
    <col min="16151" max="16151" width="12.44140625" customWidth="1"/>
  </cols>
  <sheetData>
    <row r="2" spans="1:29" x14ac:dyDescent="0.3">
      <c r="A2" s="1"/>
      <c r="B2" s="1"/>
      <c r="C2" s="2" t="s">
        <v>0</v>
      </c>
      <c r="D2" s="1"/>
      <c r="E2" s="1"/>
      <c r="F2" s="1"/>
      <c r="G2" s="1"/>
      <c r="H2" s="2"/>
      <c r="I2" s="1"/>
      <c r="J2" s="3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"/>
      <c r="Z2" s="1"/>
      <c r="AA2" s="1"/>
      <c r="AB2" s="1"/>
      <c r="AC2" s="1"/>
    </row>
    <row r="3" spans="1:29" x14ac:dyDescent="0.3">
      <c r="A3" s="4"/>
      <c r="B3" s="4"/>
      <c r="C3" s="4"/>
      <c r="D3" s="4"/>
      <c r="E3" s="4"/>
      <c r="F3" s="4"/>
      <c r="G3" s="4"/>
      <c r="H3" s="4"/>
      <c r="I3" s="4"/>
      <c r="J3" s="1"/>
      <c r="K3" s="4"/>
      <c r="L3" s="4"/>
      <c r="M3" s="4"/>
      <c r="N3" s="4"/>
      <c r="O3" s="4"/>
      <c r="P3" s="3"/>
      <c r="Q3" s="3"/>
      <c r="R3" s="3"/>
      <c r="S3" s="4"/>
      <c r="T3" s="4"/>
      <c r="U3" s="4"/>
      <c r="V3" s="4"/>
      <c r="W3" s="4"/>
      <c r="X3" s="5"/>
      <c r="Y3" s="4"/>
      <c r="Z3" s="4"/>
      <c r="AA3" s="4"/>
      <c r="AB3" s="4"/>
      <c r="AC3" s="4"/>
    </row>
    <row r="4" spans="1:29" ht="18" customHeight="1" x14ac:dyDescent="0.3">
      <c r="A4" s="1"/>
      <c r="B4" s="6" t="s">
        <v>1</v>
      </c>
      <c r="C4" s="67" t="s">
        <v>2</v>
      </c>
      <c r="D4" s="68"/>
      <c r="E4" s="68"/>
      <c r="F4" s="68"/>
      <c r="G4" s="68"/>
      <c r="H4" s="68"/>
      <c r="I4" s="69"/>
      <c r="J4" s="3"/>
      <c r="K4" s="1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"/>
      <c r="AB4" s="1"/>
      <c r="AC4" s="1"/>
    </row>
    <row r="5" spans="1:29" ht="18" customHeight="1" x14ac:dyDescent="0.3">
      <c r="A5" s="1"/>
      <c r="B5" s="6" t="s">
        <v>3</v>
      </c>
      <c r="C5" s="67">
        <v>2023</v>
      </c>
      <c r="D5" s="68"/>
      <c r="E5" s="68"/>
      <c r="F5" s="68"/>
      <c r="G5" s="68"/>
      <c r="H5" s="68"/>
      <c r="I5" s="69"/>
      <c r="J5" s="3"/>
      <c r="K5" s="1"/>
      <c r="L5" s="1"/>
      <c r="M5" s="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1"/>
      <c r="AB5" s="1"/>
      <c r="AC5" s="1"/>
    </row>
    <row r="6" spans="1:29" x14ac:dyDescent="0.3">
      <c r="A6" s="1"/>
      <c r="B6" s="6" t="s">
        <v>4</v>
      </c>
      <c r="C6" s="67" t="s">
        <v>5</v>
      </c>
      <c r="D6" s="68"/>
      <c r="E6" s="68"/>
      <c r="F6" s="68"/>
      <c r="G6" s="68"/>
      <c r="H6" s="68"/>
      <c r="I6" s="69"/>
      <c r="J6" s="1"/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1"/>
      <c r="AB6" s="1"/>
      <c r="AC6" s="1"/>
    </row>
    <row r="7" spans="1:29" ht="25.5" customHeight="1" x14ac:dyDescent="0.3">
      <c r="A7" s="1"/>
      <c r="B7" s="6" t="s">
        <v>6</v>
      </c>
      <c r="C7" s="70" t="s">
        <v>7</v>
      </c>
      <c r="D7" s="71"/>
      <c r="E7" s="71"/>
      <c r="F7" s="71"/>
      <c r="G7" s="71"/>
      <c r="H7" s="71"/>
      <c r="I7" s="72"/>
      <c r="J7" s="3"/>
      <c r="K7" s="1"/>
      <c r="L7" s="1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1"/>
      <c r="AB7" s="1"/>
      <c r="AC7" s="1"/>
    </row>
    <row r="8" spans="1:29" ht="20.25" customHeight="1" x14ac:dyDescent="0.3">
      <c r="A8" s="1"/>
      <c r="B8" s="6" t="s">
        <v>8</v>
      </c>
      <c r="C8" s="67" t="s">
        <v>9</v>
      </c>
      <c r="D8" s="68"/>
      <c r="E8" s="68"/>
      <c r="F8" s="68"/>
      <c r="G8" s="68"/>
      <c r="H8" s="68"/>
      <c r="I8" s="69"/>
      <c r="J8" s="3"/>
      <c r="K8" s="1"/>
      <c r="L8" s="1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"/>
      <c r="AB8" s="1"/>
      <c r="AC8" s="1"/>
    </row>
    <row r="9" spans="1:29" ht="20.25" customHeight="1" x14ac:dyDescent="0.3">
      <c r="A9" s="3"/>
      <c r="B9" s="3"/>
      <c r="C9" s="3"/>
      <c r="D9" s="3"/>
      <c r="E9" s="3"/>
      <c r="F9" s="3"/>
      <c r="G9" s="7"/>
      <c r="H9" s="7"/>
      <c r="I9" s="7"/>
      <c r="J9" s="3"/>
      <c r="K9" s="1"/>
      <c r="L9" s="1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"/>
      <c r="AB9" s="1"/>
      <c r="AC9" s="1"/>
    </row>
    <row r="10" spans="1:29" ht="20.25" customHeight="1" x14ac:dyDescent="0.3">
      <c r="A10" s="3"/>
      <c r="B10" s="3"/>
      <c r="C10" s="3"/>
      <c r="D10" s="66" t="s">
        <v>10</v>
      </c>
      <c r="E10" s="66"/>
      <c r="F10" s="66"/>
      <c r="G10" s="66"/>
      <c r="H10" s="66"/>
      <c r="I10" s="66"/>
      <c r="J10" s="3"/>
      <c r="K10" s="1"/>
      <c r="L10" s="1"/>
      <c r="M10" s="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"/>
      <c r="AB10" s="1"/>
      <c r="AC10" s="1"/>
    </row>
    <row r="11" spans="1:29" ht="15" thickBot="1" x14ac:dyDescent="0.35">
      <c r="A11" s="1"/>
      <c r="B11" s="8"/>
      <c r="C11" s="1"/>
      <c r="D11" s="9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6.25" customHeight="1" thickBot="1" x14ac:dyDescent="0.35">
      <c r="A12" s="73" t="s">
        <v>11</v>
      </c>
      <c r="B12" s="74"/>
      <c r="C12" s="74"/>
      <c r="D12" s="74"/>
      <c r="E12" s="74"/>
      <c r="F12" s="74"/>
      <c r="G12" s="83"/>
      <c r="H12" s="84" t="s">
        <v>12</v>
      </c>
      <c r="I12" s="87" t="s">
        <v>13</v>
      </c>
      <c r="J12" s="88"/>
      <c r="K12" s="88"/>
      <c r="L12" s="88"/>
      <c r="M12" s="89"/>
      <c r="N12" s="73" t="s">
        <v>14</v>
      </c>
      <c r="O12" s="90"/>
      <c r="P12" s="90"/>
      <c r="Q12" s="90"/>
      <c r="R12" s="90"/>
      <c r="S12" s="90"/>
      <c r="T12" s="91"/>
      <c r="U12" s="73" t="s">
        <v>15</v>
      </c>
      <c r="V12" s="74"/>
      <c r="W12" s="74"/>
      <c r="X12" s="74"/>
      <c r="Y12" s="74"/>
      <c r="Z12" s="74"/>
      <c r="AA12" s="83"/>
      <c r="AB12" s="73" t="s">
        <v>16</v>
      </c>
      <c r="AC12" s="74"/>
    </row>
    <row r="13" spans="1:29" ht="52.8" x14ac:dyDescent="0.3">
      <c r="A13" s="75" t="s">
        <v>17</v>
      </c>
      <c r="B13" s="77" t="s">
        <v>18</v>
      </c>
      <c r="C13" s="79" t="s">
        <v>19</v>
      </c>
      <c r="D13" s="81" t="s">
        <v>20</v>
      </c>
      <c r="E13" s="81" t="s">
        <v>21</v>
      </c>
      <c r="F13" s="81" t="s">
        <v>22</v>
      </c>
      <c r="G13" s="107" t="s">
        <v>70</v>
      </c>
      <c r="H13" s="85"/>
      <c r="I13" s="94" t="s">
        <v>23</v>
      </c>
      <c r="J13" s="11" t="s">
        <v>24</v>
      </c>
      <c r="K13" s="11" t="s">
        <v>25</v>
      </c>
      <c r="L13" s="11" t="s">
        <v>26</v>
      </c>
      <c r="M13" s="12" t="s">
        <v>27</v>
      </c>
      <c r="N13" s="13" t="s">
        <v>28</v>
      </c>
      <c r="O13" s="11" t="s">
        <v>29</v>
      </c>
      <c r="P13" s="11" t="s">
        <v>30</v>
      </c>
      <c r="Q13" s="11" t="s">
        <v>31</v>
      </c>
      <c r="R13" s="11" t="s">
        <v>32</v>
      </c>
      <c r="S13" s="11" t="s">
        <v>33</v>
      </c>
      <c r="T13" s="12" t="s">
        <v>34</v>
      </c>
      <c r="U13" s="10" t="s">
        <v>35</v>
      </c>
      <c r="V13" s="14" t="s">
        <v>36</v>
      </c>
      <c r="W13" s="96" t="s">
        <v>37</v>
      </c>
      <c r="X13" s="11" t="s">
        <v>38</v>
      </c>
      <c r="Y13" s="12" t="s">
        <v>39</v>
      </c>
      <c r="Z13" s="15" t="s">
        <v>40</v>
      </c>
      <c r="AA13" s="12" t="s">
        <v>41</v>
      </c>
      <c r="AB13" s="98" t="s">
        <v>42</v>
      </c>
      <c r="AC13" s="92" t="s">
        <v>43</v>
      </c>
    </row>
    <row r="14" spans="1:29" ht="15" thickBot="1" x14ac:dyDescent="0.35">
      <c r="A14" s="76"/>
      <c r="B14" s="78"/>
      <c r="C14" s="80"/>
      <c r="D14" s="82"/>
      <c r="E14" s="82"/>
      <c r="F14" s="82"/>
      <c r="G14" s="108"/>
      <c r="H14" s="86"/>
      <c r="I14" s="95"/>
      <c r="J14" s="16" t="s">
        <v>44</v>
      </c>
      <c r="K14" s="17" t="s">
        <v>45</v>
      </c>
      <c r="L14" s="16" t="s">
        <v>46</v>
      </c>
      <c r="M14" s="18" t="s">
        <v>47</v>
      </c>
      <c r="N14" s="19" t="s">
        <v>48</v>
      </c>
      <c r="O14" s="16" t="s">
        <v>49</v>
      </c>
      <c r="P14" s="17" t="s">
        <v>46</v>
      </c>
      <c r="Q14" s="16" t="s">
        <v>47</v>
      </c>
      <c r="R14" s="16" t="s">
        <v>46</v>
      </c>
      <c r="S14" s="17" t="s">
        <v>47</v>
      </c>
      <c r="T14" s="18" t="s">
        <v>50</v>
      </c>
      <c r="U14" s="19" t="s">
        <v>51</v>
      </c>
      <c r="V14" s="17" t="s">
        <v>44</v>
      </c>
      <c r="W14" s="97"/>
      <c r="X14" s="17" t="s">
        <v>52</v>
      </c>
      <c r="Y14" s="17" t="s">
        <v>44</v>
      </c>
      <c r="Z14" s="17" t="s">
        <v>50</v>
      </c>
      <c r="AA14" s="17" t="s">
        <v>53</v>
      </c>
      <c r="AB14" s="99"/>
      <c r="AC14" s="93"/>
    </row>
    <row r="15" spans="1:29" s="49" customFormat="1" ht="22.5" customHeight="1" x14ac:dyDescent="0.3">
      <c r="A15" s="111">
        <v>1</v>
      </c>
      <c r="B15" s="113" t="s">
        <v>54</v>
      </c>
      <c r="C15" s="115"/>
      <c r="D15" s="118"/>
      <c r="E15" s="100" t="s">
        <v>55</v>
      </c>
      <c r="F15" s="100">
        <v>1</v>
      </c>
      <c r="G15" s="102" t="s">
        <v>56</v>
      </c>
      <c r="H15" s="20" t="s">
        <v>57</v>
      </c>
      <c r="I15" s="21">
        <v>44984</v>
      </c>
      <c r="J15" s="21">
        <v>44991</v>
      </c>
      <c r="K15" s="21">
        <v>45009</v>
      </c>
      <c r="L15" s="21">
        <v>45034</v>
      </c>
      <c r="M15" s="21">
        <v>45049</v>
      </c>
      <c r="N15" s="21">
        <v>45054</v>
      </c>
      <c r="O15" s="21">
        <v>45084</v>
      </c>
      <c r="P15" s="21">
        <v>45105</v>
      </c>
      <c r="Q15" s="21">
        <v>45119</v>
      </c>
      <c r="R15" s="21">
        <v>45140</v>
      </c>
      <c r="S15" s="21">
        <v>45155</v>
      </c>
      <c r="T15" s="21">
        <v>45160</v>
      </c>
      <c r="U15" s="21">
        <v>45167</v>
      </c>
      <c r="V15" s="21">
        <v>45174</v>
      </c>
      <c r="W15" s="21"/>
      <c r="X15" s="21">
        <v>45183</v>
      </c>
      <c r="Y15" s="21">
        <v>45190</v>
      </c>
      <c r="Z15" s="21">
        <v>45195</v>
      </c>
      <c r="AA15" s="21">
        <v>45204</v>
      </c>
      <c r="AB15" s="21">
        <v>45208</v>
      </c>
      <c r="AC15" s="21"/>
    </row>
    <row r="16" spans="1:29" s="49" customFormat="1" ht="22.5" customHeight="1" thickBot="1" x14ac:dyDescent="0.35">
      <c r="A16" s="112"/>
      <c r="B16" s="114"/>
      <c r="C16" s="116"/>
      <c r="D16" s="119"/>
      <c r="E16" s="101"/>
      <c r="F16" s="101"/>
      <c r="G16" s="103"/>
      <c r="H16" s="23" t="s">
        <v>58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6"/>
      <c r="V16" s="24"/>
      <c r="W16" s="24"/>
      <c r="X16" s="24"/>
      <c r="Y16" s="24"/>
      <c r="Z16" s="24"/>
      <c r="AA16" s="25"/>
      <c r="AB16" s="26"/>
      <c r="AC16" s="27"/>
    </row>
    <row r="17" spans="1:29" s="49" customFormat="1" ht="22.5" customHeight="1" x14ac:dyDescent="0.3">
      <c r="A17" s="104">
        <v>2</v>
      </c>
      <c r="B17" s="105" t="s">
        <v>59</v>
      </c>
      <c r="C17" s="116"/>
      <c r="D17" s="28"/>
      <c r="E17" s="100" t="s">
        <v>55</v>
      </c>
      <c r="F17" s="109">
        <v>2</v>
      </c>
      <c r="G17" s="110" t="s">
        <v>56</v>
      </c>
      <c r="H17" s="20" t="s">
        <v>57</v>
      </c>
      <c r="I17" s="21">
        <v>44986</v>
      </c>
      <c r="J17" s="21">
        <f>I17+7</f>
        <v>44993</v>
      </c>
      <c r="K17" s="21">
        <f>J17+20</f>
        <v>45013</v>
      </c>
      <c r="L17" s="21">
        <f>K17+23</f>
        <v>45036</v>
      </c>
      <c r="M17" s="21">
        <f>L17+15</f>
        <v>45051</v>
      </c>
      <c r="N17" s="21">
        <f>M17+5</f>
        <v>45056</v>
      </c>
      <c r="O17" s="21">
        <f>N17+30</f>
        <v>45086</v>
      </c>
      <c r="P17" s="21">
        <f>O17+21</f>
        <v>45107</v>
      </c>
      <c r="Q17" s="21">
        <f>P17+14</f>
        <v>45121</v>
      </c>
      <c r="R17" s="21">
        <f>Q17+21</f>
        <v>45142</v>
      </c>
      <c r="S17" s="21">
        <f>R17+14</f>
        <v>45156</v>
      </c>
      <c r="T17" s="21">
        <f>S17+5</f>
        <v>45161</v>
      </c>
      <c r="U17" s="21">
        <f>T17+7</f>
        <v>45168</v>
      </c>
      <c r="V17" s="21">
        <f>+U17+7</f>
        <v>45175</v>
      </c>
      <c r="W17" s="21"/>
      <c r="X17" s="21">
        <f>V17+9</f>
        <v>45184</v>
      </c>
      <c r="Y17" s="21">
        <f>+X17+7</f>
        <v>45191</v>
      </c>
      <c r="Z17" s="21">
        <f>Y17+5</f>
        <v>45196</v>
      </c>
      <c r="AA17" s="21">
        <f>Z17+7</f>
        <v>45203</v>
      </c>
      <c r="AB17" s="21">
        <v>45208</v>
      </c>
      <c r="AC17" s="21"/>
    </row>
    <row r="18" spans="1:29" s="49" customFormat="1" ht="22.5" customHeight="1" thickBot="1" x14ac:dyDescent="0.35">
      <c r="A18" s="104"/>
      <c r="B18" s="106"/>
      <c r="C18" s="116"/>
      <c r="D18" s="28"/>
      <c r="E18" s="101"/>
      <c r="F18" s="101"/>
      <c r="G18" s="103"/>
      <c r="H18" s="29" t="s">
        <v>58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s="49" customFormat="1" ht="22.5" customHeight="1" x14ac:dyDescent="0.3">
      <c r="A19" s="104">
        <v>3</v>
      </c>
      <c r="B19" s="105" t="s">
        <v>60</v>
      </c>
      <c r="C19" s="116"/>
      <c r="D19" s="28"/>
      <c r="E19" s="100" t="s">
        <v>55</v>
      </c>
      <c r="F19" s="109">
        <v>3</v>
      </c>
      <c r="G19" s="120" t="s">
        <v>56</v>
      </c>
      <c r="H19" s="20" t="s">
        <v>57</v>
      </c>
      <c r="I19" s="21">
        <v>44986</v>
      </c>
      <c r="J19" s="21">
        <f>I19+14</f>
        <v>45000</v>
      </c>
      <c r="K19" s="21">
        <f>J19+18</f>
        <v>45018</v>
      </c>
      <c r="L19" s="21">
        <f>K19+21</f>
        <v>45039</v>
      </c>
      <c r="M19" s="21">
        <f>L19+18</f>
        <v>45057</v>
      </c>
      <c r="N19" s="21">
        <f>M19+3</f>
        <v>45060</v>
      </c>
      <c r="O19" s="21">
        <f>N19+30</f>
        <v>45090</v>
      </c>
      <c r="P19" s="21">
        <f>O19+19</f>
        <v>45109</v>
      </c>
      <c r="Q19" s="21">
        <f>P19+18</f>
        <v>45127</v>
      </c>
      <c r="R19" s="21">
        <f>Q19+21</f>
        <v>45148</v>
      </c>
      <c r="S19" s="21">
        <f>R19+16</f>
        <v>45164</v>
      </c>
      <c r="T19" s="30">
        <f>S19+5</f>
        <v>45169</v>
      </c>
      <c r="U19" s="31">
        <f>T19+3</f>
        <v>45172</v>
      </c>
      <c r="V19" s="21">
        <f>U19+18</f>
        <v>45190</v>
      </c>
      <c r="W19" s="21"/>
      <c r="X19" s="21">
        <f>V19+9</f>
        <v>45199</v>
      </c>
      <c r="Y19" s="21">
        <f>X19+14</f>
        <v>45213</v>
      </c>
      <c r="Z19" s="21">
        <f>Y19+5</f>
        <v>45218</v>
      </c>
      <c r="AA19" s="30">
        <f>Z19+3</f>
        <v>45221</v>
      </c>
      <c r="AB19" s="31">
        <f>AA19+2</f>
        <v>45223</v>
      </c>
      <c r="AC19" s="32"/>
    </row>
    <row r="20" spans="1:29" s="49" customFormat="1" ht="22.5" customHeight="1" thickBot="1" x14ac:dyDescent="0.35">
      <c r="A20" s="104"/>
      <c r="B20" s="106"/>
      <c r="C20" s="116"/>
      <c r="D20" s="28"/>
      <c r="E20" s="101"/>
      <c r="F20" s="101"/>
      <c r="G20" s="121"/>
      <c r="H20" s="33" t="s">
        <v>58</v>
      </c>
      <c r="I20" s="34"/>
      <c r="J20" s="35"/>
      <c r="K20" s="36"/>
      <c r="L20" s="36"/>
      <c r="M20" s="36"/>
      <c r="N20" s="35"/>
      <c r="O20" s="36"/>
      <c r="P20" s="36"/>
      <c r="Q20" s="35"/>
      <c r="R20" s="36"/>
      <c r="S20" s="36"/>
      <c r="T20" s="36"/>
      <c r="U20" s="35"/>
      <c r="V20" s="35"/>
      <c r="W20" s="36"/>
      <c r="X20" s="36"/>
      <c r="Y20" s="36"/>
      <c r="Z20" s="36"/>
      <c r="AA20" s="36"/>
      <c r="AB20" s="35"/>
      <c r="AC20" s="36"/>
    </row>
    <row r="21" spans="1:29" s="49" customFormat="1" ht="22.5" customHeight="1" x14ac:dyDescent="0.3">
      <c r="A21" s="104">
        <v>4</v>
      </c>
      <c r="B21" s="105" t="s">
        <v>69</v>
      </c>
      <c r="C21" s="116"/>
      <c r="D21" s="28"/>
      <c r="E21" s="100" t="s">
        <v>55</v>
      </c>
      <c r="F21" s="109">
        <v>4</v>
      </c>
      <c r="G21" s="120" t="s">
        <v>56</v>
      </c>
      <c r="H21" s="20" t="s">
        <v>57</v>
      </c>
      <c r="I21" s="21">
        <v>44991</v>
      </c>
      <c r="J21" s="21">
        <f>I21+2</f>
        <v>44993</v>
      </c>
      <c r="K21" s="21">
        <f>J21+16+7</f>
        <v>45016</v>
      </c>
      <c r="L21" s="21">
        <f>K21+15+10</f>
        <v>45041</v>
      </c>
      <c r="M21" s="21">
        <f>L21+10+5</f>
        <v>45056</v>
      </c>
      <c r="N21" s="21">
        <f>M21+3+2</f>
        <v>45061</v>
      </c>
      <c r="O21" s="21">
        <f>N21+30</f>
        <v>45091</v>
      </c>
      <c r="P21" s="21">
        <f>O21+15+6</f>
        <v>45112</v>
      </c>
      <c r="Q21" s="21">
        <f>P21+10+4</f>
        <v>45126</v>
      </c>
      <c r="R21" s="21">
        <f>Q21+15+6</f>
        <v>45147</v>
      </c>
      <c r="S21" s="21">
        <f>R21+10+4</f>
        <v>45161</v>
      </c>
      <c r="T21" s="21">
        <f>S21+3+2</f>
        <v>45166</v>
      </c>
      <c r="U21" s="21">
        <f>T21+5+2</f>
        <v>45173</v>
      </c>
      <c r="V21" s="21">
        <f>+U21+5+3</f>
        <v>45181</v>
      </c>
      <c r="W21" s="21"/>
      <c r="X21" s="21">
        <f>V21+7+1</f>
        <v>45189</v>
      </c>
      <c r="Y21" s="21">
        <f>+X21+5+2</f>
        <v>45196</v>
      </c>
      <c r="Z21" s="21">
        <f>Y21+3+2</f>
        <v>45201</v>
      </c>
      <c r="AA21" s="21">
        <f>Z21+5+2</f>
        <v>45208</v>
      </c>
      <c r="AB21" s="21">
        <v>45211</v>
      </c>
      <c r="AC21" s="21"/>
    </row>
    <row r="22" spans="1:29" s="49" customFormat="1" ht="22.5" customHeight="1" thickBot="1" x14ac:dyDescent="0.35">
      <c r="A22" s="104"/>
      <c r="B22" s="106"/>
      <c r="C22" s="116"/>
      <c r="D22" s="28"/>
      <c r="E22" s="101"/>
      <c r="F22" s="101"/>
      <c r="G22" s="121"/>
      <c r="H22" s="33" t="s">
        <v>58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s="49" customFormat="1" ht="22.5" customHeight="1" x14ac:dyDescent="0.3">
      <c r="A23" s="131">
        <v>5</v>
      </c>
      <c r="B23" s="132" t="s">
        <v>61</v>
      </c>
      <c r="C23" s="116"/>
      <c r="D23" s="129"/>
      <c r="E23" s="101" t="s">
        <v>55</v>
      </c>
      <c r="F23" s="101">
        <v>5</v>
      </c>
      <c r="G23" s="122" t="s">
        <v>56</v>
      </c>
      <c r="H23" s="37" t="s">
        <v>57</v>
      </c>
      <c r="I23" s="50">
        <v>44991</v>
      </c>
      <c r="J23" s="51">
        <f>I23+2</f>
        <v>44993</v>
      </c>
      <c r="K23" s="52">
        <f>J23+16+7</f>
        <v>45016</v>
      </c>
      <c r="L23" s="52">
        <f>K23+15+10</f>
        <v>45041</v>
      </c>
      <c r="M23" s="52">
        <f>L23+10+5</f>
        <v>45056</v>
      </c>
      <c r="N23" s="53">
        <f>M23+3+2</f>
        <v>45061</v>
      </c>
      <c r="O23" s="52">
        <f>N23+30</f>
        <v>45091</v>
      </c>
      <c r="P23" s="52">
        <f>O23+15+6</f>
        <v>45112</v>
      </c>
      <c r="Q23" s="53">
        <f>P23+10+4</f>
        <v>45126</v>
      </c>
      <c r="R23" s="52">
        <f>Q23+15+6</f>
        <v>45147</v>
      </c>
      <c r="S23" s="52">
        <f>R23+10+4</f>
        <v>45161</v>
      </c>
      <c r="T23" s="52">
        <f>S23+3+2</f>
        <v>45166</v>
      </c>
      <c r="U23" s="51">
        <f>T23+5+2</f>
        <v>45173</v>
      </c>
      <c r="V23" s="53">
        <f>+U23+5+3</f>
        <v>45181</v>
      </c>
      <c r="W23" s="54"/>
      <c r="X23" s="52">
        <f>V23+7+1</f>
        <v>45189</v>
      </c>
      <c r="Y23" s="52">
        <f>+X23+5+2</f>
        <v>45196</v>
      </c>
      <c r="Z23" s="52">
        <f>Y23+3+2</f>
        <v>45201</v>
      </c>
      <c r="AA23" s="52">
        <f>Z23+5+2</f>
        <v>45208</v>
      </c>
      <c r="AB23" s="51">
        <v>45211</v>
      </c>
      <c r="AC23" s="55"/>
    </row>
    <row r="24" spans="1:29" s="49" customFormat="1" ht="22.5" customHeight="1" thickBot="1" x14ac:dyDescent="0.35">
      <c r="A24" s="131"/>
      <c r="B24" s="133"/>
      <c r="C24" s="116"/>
      <c r="D24" s="129"/>
      <c r="E24" s="126"/>
      <c r="F24" s="101"/>
      <c r="G24" s="122"/>
      <c r="H24" s="23" t="s">
        <v>58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6"/>
      <c r="V24" s="24"/>
      <c r="W24" s="24"/>
      <c r="X24" s="24"/>
      <c r="Y24" s="24"/>
      <c r="Z24" s="24"/>
      <c r="AA24" s="25"/>
      <c r="AB24" s="26"/>
      <c r="AC24" s="27"/>
    </row>
    <row r="25" spans="1:29" s="49" customFormat="1" ht="22.5" customHeight="1" x14ac:dyDescent="0.3">
      <c r="A25" s="123">
        <v>6</v>
      </c>
      <c r="B25" s="124" t="s">
        <v>62</v>
      </c>
      <c r="C25" s="116"/>
      <c r="D25" s="129"/>
      <c r="E25" s="101" t="s">
        <v>55</v>
      </c>
      <c r="F25" s="101"/>
      <c r="G25" s="122"/>
      <c r="H25" s="20" t="s">
        <v>57</v>
      </c>
      <c r="I25" s="56">
        <v>44991</v>
      </c>
      <c r="J25" s="51">
        <f>I25+2</f>
        <v>44993</v>
      </c>
      <c r="K25" s="52">
        <f>J25+16+7</f>
        <v>45016</v>
      </c>
      <c r="L25" s="52">
        <f>K25+15+10</f>
        <v>45041</v>
      </c>
      <c r="M25" s="52">
        <f>L25+10+5</f>
        <v>45056</v>
      </c>
      <c r="N25" s="31">
        <f>M25+3+2</f>
        <v>45061</v>
      </c>
      <c r="O25" s="52">
        <f>N25+30</f>
        <v>45091</v>
      </c>
      <c r="P25" s="52">
        <f>O25+15+6</f>
        <v>45112</v>
      </c>
      <c r="Q25" s="53">
        <f>P25+10+4</f>
        <v>45126</v>
      </c>
      <c r="R25" s="52">
        <f>Q25+15+6</f>
        <v>45147</v>
      </c>
      <c r="S25" s="52">
        <f>R25+10+4</f>
        <v>45161</v>
      </c>
      <c r="T25" s="52">
        <f>S25+3+2</f>
        <v>45166</v>
      </c>
      <c r="U25" s="51">
        <f>T25+5+2</f>
        <v>45173</v>
      </c>
      <c r="V25" s="53">
        <f>+U25+5+3</f>
        <v>45181</v>
      </c>
      <c r="W25" s="54"/>
      <c r="X25" s="52">
        <f>V25+7+1</f>
        <v>45189</v>
      </c>
      <c r="Y25" s="52">
        <f>+X25+5+2</f>
        <v>45196</v>
      </c>
      <c r="Z25" s="52">
        <f>Y25+3+2</f>
        <v>45201</v>
      </c>
      <c r="AA25" s="52">
        <f>Z25+5+2</f>
        <v>45208</v>
      </c>
      <c r="AB25" s="51">
        <v>45211</v>
      </c>
      <c r="AC25" s="55"/>
    </row>
    <row r="26" spans="1:29" s="49" customFormat="1" ht="22.5" customHeight="1" x14ac:dyDescent="0.3">
      <c r="A26" s="112"/>
      <c r="B26" s="125"/>
      <c r="C26" s="116"/>
      <c r="D26" s="130"/>
      <c r="E26" s="126"/>
      <c r="F26" s="126"/>
      <c r="G26" s="122"/>
      <c r="H26" s="23" t="s">
        <v>58</v>
      </c>
      <c r="I26" s="24"/>
      <c r="J26" s="26"/>
      <c r="K26" s="26"/>
      <c r="L26" s="26"/>
      <c r="M26" s="26"/>
      <c r="N26" s="24"/>
      <c r="O26" s="26"/>
      <c r="P26" s="26"/>
      <c r="Q26" s="26"/>
      <c r="R26" s="26"/>
      <c r="S26" s="26"/>
      <c r="T26" s="57"/>
      <c r="U26" s="26"/>
      <c r="V26" s="26"/>
      <c r="W26" s="26"/>
      <c r="X26" s="26"/>
      <c r="Y26" s="26"/>
      <c r="Z26" s="26"/>
      <c r="AA26" s="57"/>
      <c r="AB26" s="26"/>
      <c r="AC26" s="27"/>
    </row>
    <row r="27" spans="1:29" s="49" customFormat="1" ht="22.5" customHeight="1" x14ac:dyDescent="0.3">
      <c r="A27" s="127">
        <v>7</v>
      </c>
      <c r="B27" s="125" t="s">
        <v>63</v>
      </c>
      <c r="C27" s="116"/>
      <c r="D27" s="129"/>
      <c r="E27" s="101" t="s">
        <v>55</v>
      </c>
      <c r="F27" s="101">
        <v>6</v>
      </c>
      <c r="G27" s="122" t="s">
        <v>64</v>
      </c>
      <c r="H27" s="38" t="s">
        <v>57</v>
      </c>
      <c r="I27" s="21">
        <v>44994</v>
      </c>
      <c r="J27" s="31">
        <v>45001</v>
      </c>
      <c r="K27" s="31">
        <v>45021</v>
      </c>
      <c r="L27" s="31">
        <v>45042</v>
      </c>
      <c r="M27" s="58" t="s">
        <v>65</v>
      </c>
      <c r="N27" s="31">
        <v>45062</v>
      </c>
      <c r="O27" s="52">
        <v>45093</v>
      </c>
      <c r="P27" s="52">
        <v>45117</v>
      </c>
      <c r="Q27" s="53">
        <v>45131</v>
      </c>
      <c r="R27" s="52">
        <v>45152</v>
      </c>
      <c r="S27" s="52">
        <v>45167</v>
      </c>
      <c r="T27" s="52">
        <v>45170</v>
      </c>
      <c r="U27" s="51">
        <v>45177</v>
      </c>
      <c r="V27" s="53">
        <v>45184</v>
      </c>
      <c r="W27" s="54"/>
      <c r="X27" s="52">
        <v>45195</v>
      </c>
      <c r="Y27" s="52">
        <v>45204</v>
      </c>
      <c r="Z27" s="52">
        <v>45209</v>
      </c>
      <c r="AA27" s="52">
        <v>45216</v>
      </c>
      <c r="AB27" s="51">
        <v>45218</v>
      </c>
      <c r="AC27" s="55"/>
    </row>
    <row r="28" spans="1:29" s="49" customFormat="1" ht="22.5" customHeight="1" thickBot="1" x14ac:dyDescent="0.35">
      <c r="A28" s="112"/>
      <c r="B28" s="128"/>
      <c r="C28" s="116"/>
      <c r="D28" s="130"/>
      <c r="E28" s="126"/>
      <c r="F28" s="126"/>
      <c r="G28" s="122"/>
      <c r="H28" s="23" t="s">
        <v>58</v>
      </c>
      <c r="I28" s="24"/>
      <c r="J28" s="26"/>
      <c r="K28" s="26"/>
      <c r="L28" s="26"/>
      <c r="M28" s="26"/>
      <c r="N28" s="24"/>
      <c r="O28" s="26"/>
      <c r="P28" s="26"/>
      <c r="Q28" s="26"/>
      <c r="R28" s="26"/>
      <c r="S28" s="26"/>
      <c r="T28" s="57"/>
      <c r="U28" s="26"/>
      <c r="V28" s="26"/>
      <c r="W28" s="26"/>
      <c r="X28" s="26"/>
      <c r="Y28" s="26"/>
      <c r="Z28" s="26"/>
      <c r="AA28" s="57"/>
      <c r="AB28" s="26"/>
      <c r="AC28" s="27"/>
    </row>
    <row r="29" spans="1:29" s="49" customFormat="1" ht="22.5" customHeight="1" x14ac:dyDescent="0.3">
      <c r="A29" s="111">
        <v>8</v>
      </c>
      <c r="B29" s="134" t="s">
        <v>66</v>
      </c>
      <c r="C29" s="116"/>
      <c r="D29" s="136"/>
      <c r="E29" s="101" t="s">
        <v>55</v>
      </c>
      <c r="F29" s="109">
        <v>7</v>
      </c>
      <c r="G29" s="126" t="s">
        <v>64</v>
      </c>
      <c r="H29" s="38" t="s">
        <v>57</v>
      </c>
      <c r="I29" s="21">
        <v>44993</v>
      </c>
      <c r="J29" s="21">
        <f>I29+14</f>
        <v>45007</v>
      </c>
      <c r="K29" s="21">
        <f>J29+18</f>
        <v>45025</v>
      </c>
      <c r="L29" s="21">
        <f>K29+21</f>
        <v>45046</v>
      </c>
      <c r="M29" s="21">
        <f>L29+18</f>
        <v>45064</v>
      </c>
      <c r="N29" s="21">
        <f>M29+3</f>
        <v>45067</v>
      </c>
      <c r="O29" s="21">
        <f>N29+30</f>
        <v>45097</v>
      </c>
      <c r="P29" s="21">
        <f>O29+19</f>
        <v>45116</v>
      </c>
      <c r="Q29" s="21">
        <f>P29+18</f>
        <v>45134</v>
      </c>
      <c r="R29" s="21">
        <f>Q29+21</f>
        <v>45155</v>
      </c>
      <c r="S29" s="21">
        <f>R29+16</f>
        <v>45171</v>
      </c>
      <c r="T29" s="21">
        <f>S29+5</f>
        <v>45176</v>
      </c>
      <c r="U29" s="21">
        <f>T29+3</f>
        <v>45179</v>
      </c>
      <c r="V29" s="21">
        <f>U29+18</f>
        <v>45197</v>
      </c>
      <c r="W29" s="21"/>
      <c r="X29" s="21">
        <f>V29+9</f>
        <v>45206</v>
      </c>
      <c r="Y29" s="21">
        <f>X29+14</f>
        <v>45220</v>
      </c>
      <c r="Z29" s="21">
        <f>Y29+5</f>
        <v>45225</v>
      </c>
      <c r="AA29" s="30">
        <f>Z29+3</f>
        <v>45228</v>
      </c>
      <c r="AB29" s="31">
        <f>AA29+2</f>
        <v>45230</v>
      </c>
      <c r="AC29" s="32"/>
    </row>
    <row r="30" spans="1:29" s="49" customFormat="1" ht="22.5" customHeight="1" thickBot="1" x14ac:dyDescent="0.35">
      <c r="A30" s="112"/>
      <c r="B30" s="135"/>
      <c r="C30" s="116"/>
      <c r="D30" s="119"/>
      <c r="E30" s="126"/>
      <c r="F30" s="101"/>
      <c r="G30" s="126"/>
      <c r="H30" s="23" t="s">
        <v>58</v>
      </c>
      <c r="I30" s="24"/>
      <c r="J30" s="26"/>
      <c r="K30" s="26"/>
      <c r="L30" s="26"/>
      <c r="M30" s="26"/>
      <c r="N30" s="34"/>
      <c r="O30" s="36"/>
      <c r="P30" s="26"/>
      <c r="Q30" s="26"/>
      <c r="R30" s="26"/>
      <c r="S30" s="26"/>
      <c r="T30" s="57"/>
      <c r="U30" s="26"/>
      <c r="V30" s="35"/>
      <c r="W30" s="36"/>
      <c r="X30" s="36"/>
      <c r="Y30" s="36"/>
      <c r="Z30" s="36"/>
      <c r="AA30" s="36"/>
      <c r="AB30" s="35"/>
      <c r="AC30" s="59"/>
    </row>
    <row r="31" spans="1:29" s="49" customFormat="1" ht="22.5" customHeight="1" x14ac:dyDescent="0.3">
      <c r="A31" s="137">
        <v>9</v>
      </c>
      <c r="B31" s="139" t="s">
        <v>67</v>
      </c>
      <c r="C31" s="116"/>
      <c r="D31" s="136"/>
      <c r="E31" s="126" t="s">
        <v>55</v>
      </c>
      <c r="F31" s="109">
        <v>8</v>
      </c>
      <c r="G31" s="126" t="s">
        <v>64</v>
      </c>
      <c r="H31" s="38" t="s">
        <v>57</v>
      </c>
      <c r="I31" s="21">
        <v>45078</v>
      </c>
      <c r="J31" s="31">
        <v>45085</v>
      </c>
      <c r="K31" s="31">
        <v>45105</v>
      </c>
      <c r="L31" s="31">
        <v>45127</v>
      </c>
      <c r="M31" s="58">
        <v>45141</v>
      </c>
      <c r="N31" s="31">
        <v>45146</v>
      </c>
      <c r="O31" s="52">
        <v>45176</v>
      </c>
      <c r="P31" s="31">
        <v>45198</v>
      </c>
      <c r="Q31" s="31">
        <v>45222</v>
      </c>
      <c r="R31" s="31">
        <v>45243</v>
      </c>
      <c r="S31" s="31">
        <v>45257</v>
      </c>
      <c r="T31" s="58">
        <v>45260</v>
      </c>
      <c r="U31" s="31">
        <v>45267</v>
      </c>
      <c r="V31" s="53">
        <v>45274</v>
      </c>
      <c r="W31" s="54"/>
      <c r="X31" s="52">
        <v>45279</v>
      </c>
      <c r="Y31" s="52">
        <v>45286</v>
      </c>
      <c r="Z31" s="52">
        <v>45289</v>
      </c>
      <c r="AA31" s="52">
        <v>45299</v>
      </c>
      <c r="AB31" s="51">
        <v>45301</v>
      </c>
      <c r="AC31" s="55"/>
    </row>
    <row r="32" spans="1:29" s="49" customFormat="1" ht="22.5" customHeight="1" thickBot="1" x14ac:dyDescent="0.35">
      <c r="A32" s="138"/>
      <c r="B32" s="140"/>
      <c r="C32" s="117"/>
      <c r="D32" s="141"/>
      <c r="E32" s="126"/>
      <c r="F32" s="142"/>
      <c r="G32" s="126"/>
      <c r="H32" s="23" t="s">
        <v>58</v>
      </c>
      <c r="I32" s="39"/>
      <c r="J32" s="60"/>
      <c r="K32" s="60"/>
      <c r="L32" s="60"/>
      <c r="M32" s="61"/>
      <c r="N32" s="39"/>
      <c r="O32" s="60"/>
      <c r="P32" s="60"/>
      <c r="Q32" s="60"/>
      <c r="R32" s="60"/>
      <c r="S32" s="60"/>
      <c r="T32" s="61"/>
      <c r="U32" s="62"/>
      <c r="V32" s="60"/>
      <c r="W32" s="60"/>
      <c r="X32" s="60"/>
      <c r="Y32" s="60"/>
      <c r="Z32" s="60"/>
      <c r="AA32" s="61"/>
      <c r="AB32" s="60"/>
      <c r="AC32" s="63"/>
    </row>
    <row r="33" spans="1:29" s="49" customFormat="1" ht="21" customHeight="1" thickBot="1" x14ac:dyDescent="0.35">
      <c r="A33" s="40"/>
      <c r="B33" s="41" t="s">
        <v>68</v>
      </c>
      <c r="C33" s="64">
        <f>C15</f>
        <v>0</v>
      </c>
      <c r="D33" s="42"/>
      <c r="E33" s="43"/>
      <c r="F33" s="43"/>
      <c r="G33" s="44"/>
      <c r="H33" s="45"/>
      <c r="I33" s="46"/>
      <c r="J33" s="43"/>
      <c r="K33" s="43"/>
      <c r="L33" s="43"/>
      <c r="M33" s="44"/>
      <c r="N33" s="46"/>
      <c r="O33" s="43"/>
      <c r="P33" s="43"/>
      <c r="Q33" s="43"/>
      <c r="R33" s="43"/>
      <c r="S33" s="43"/>
      <c r="T33" s="47"/>
      <c r="U33" s="46"/>
      <c r="V33" s="43"/>
      <c r="W33" s="65">
        <f>SUM(W15:W31)</f>
        <v>0</v>
      </c>
      <c r="X33" s="43"/>
      <c r="Y33" s="43"/>
      <c r="Z33" s="43"/>
      <c r="AA33" s="47"/>
      <c r="AB33" s="43"/>
      <c r="AC33" s="44"/>
    </row>
    <row r="35" spans="1:29" ht="17.399999999999999" x14ac:dyDescent="0.3">
      <c r="B35" s="48"/>
    </row>
    <row r="39" spans="1:29" x14ac:dyDescent="0.3">
      <c r="AC39" s="22"/>
    </row>
  </sheetData>
  <mergeCells count="72">
    <mergeCell ref="G31:G32"/>
    <mergeCell ref="A29:A30"/>
    <mergeCell ref="B29:B30"/>
    <mergeCell ref="D29:D30"/>
    <mergeCell ref="E29:E30"/>
    <mergeCell ref="F29:F30"/>
    <mergeCell ref="G29:G30"/>
    <mergeCell ref="A31:A32"/>
    <mergeCell ref="B31:B32"/>
    <mergeCell ref="D31:D32"/>
    <mergeCell ref="E31:E32"/>
    <mergeCell ref="F31:F32"/>
    <mergeCell ref="G23:G26"/>
    <mergeCell ref="A25:A26"/>
    <mergeCell ref="B25:B26"/>
    <mergeCell ref="E25:E26"/>
    <mergeCell ref="A27:A28"/>
    <mergeCell ref="B27:B28"/>
    <mergeCell ref="D27:D28"/>
    <mergeCell ref="E27:E28"/>
    <mergeCell ref="F27:F28"/>
    <mergeCell ref="G27:G28"/>
    <mergeCell ref="A23:A24"/>
    <mergeCell ref="B23:B24"/>
    <mergeCell ref="D23:D26"/>
    <mergeCell ref="E23:E24"/>
    <mergeCell ref="F23:F26"/>
    <mergeCell ref="F19:F20"/>
    <mergeCell ref="G19:G20"/>
    <mergeCell ref="A21:A22"/>
    <mergeCell ref="B21:B22"/>
    <mergeCell ref="E21:E22"/>
    <mergeCell ref="F21:F22"/>
    <mergeCell ref="G21:G22"/>
    <mergeCell ref="B19:B20"/>
    <mergeCell ref="E19:E20"/>
    <mergeCell ref="F15:F16"/>
    <mergeCell ref="G15:G16"/>
    <mergeCell ref="A17:A18"/>
    <mergeCell ref="B17:B18"/>
    <mergeCell ref="E13:E14"/>
    <mergeCell ref="F13:F14"/>
    <mergeCell ref="G13:G14"/>
    <mergeCell ref="E17:E18"/>
    <mergeCell ref="F17:F18"/>
    <mergeCell ref="G17:G18"/>
    <mergeCell ref="A15:A16"/>
    <mergeCell ref="B15:B16"/>
    <mergeCell ref="C15:C32"/>
    <mergeCell ref="D15:D16"/>
    <mergeCell ref="E15:E16"/>
    <mergeCell ref="A19:A20"/>
    <mergeCell ref="AB12:AC12"/>
    <mergeCell ref="A13:A14"/>
    <mergeCell ref="B13:B14"/>
    <mergeCell ref="C13:C14"/>
    <mergeCell ref="D13:D14"/>
    <mergeCell ref="A12:G12"/>
    <mergeCell ref="H12:H14"/>
    <mergeCell ref="I12:M12"/>
    <mergeCell ref="N12:T12"/>
    <mergeCell ref="U12:AA12"/>
    <mergeCell ref="AC13:AC14"/>
    <mergeCell ref="I13:I14"/>
    <mergeCell ref="W13:W14"/>
    <mergeCell ref="AB13:AB14"/>
    <mergeCell ref="D10:I10"/>
    <mergeCell ref="C4:I4"/>
    <mergeCell ref="C5:I5"/>
    <mergeCell ref="C6:I6"/>
    <mergeCell ref="C7:I7"/>
    <mergeCell ref="C8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Marché de Prestations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Bintou Nabé</dc:creator>
  <cp:lastModifiedBy>Bintou Nabé</cp:lastModifiedBy>
  <dcterms:created xsi:type="dcterms:W3CDTF">2023-02-28T10:11:49Z</dcterms:created>
  <dcterms:modified xsi:type="dcterms:W3CDTF">2023-03-13T13:41:16Z</dcterms:modified>
</cp:coreProperties>
</file>