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Travaux" sheetId="1" r:id="rId1"/>
    <sheet name="Prest. Intell." sheetId="2" r:id="rId2"/>
    <sheet name="Fournitures" sheetId="3" r:id="rId3"/>
  </sheets>
  <definedNames/>
  <calcPr fullCalcOnLoad="1"/>
</workbook>
</file>

<file path=xl/sharedStrings.xml><?xml version="1.0" encoding="utf-8"?>
<sst xmlns="http://schemas.openxmlformats.org/spreadsheetml/2006/main" count="524" uniqueCount="180">
  <si>
    <t>PHASE 3 : CONCLUSION ET NOTIFICATION DU MARCHE</t>
  </si>
  <si>
    <t>IDENTIFICATION DU PROJET/MARCHE</t>
  </si>
  <si>
    <t>PREALABLE</t>
  </si>
  <si>
    <t>Coût Total</t>
  </si>
  <si>
    <t>PLAN DE PASSATION DES MARCHES</t>
  </si>
  <si>
    <t>Approbation du Contrat</t>
  </si>
  <si>
    <t>Date début travaux</t>
  </si>
  <si>
    <t>Code Budget</t>
  </si>
  <si>
    <t>Méthodes de paasation</t>
  </si>
  <si>
    <t xml:space="preserve">N° Appel d'Offres </t>
  </si>
  <si>
    <t>Montant budget en FC</t>
  </si>
  <si>
    <t>Elaboration du DAO</t>
  </si>
  <si>
    <t xml:space="preserve">Publication  AAO   </t>
  </si>
  <si>
    <t xml:space="preserve">N° AMI </t>
  </si>
  <si>
    <t>PHASE 1 : PROCEDURE DE PRESELECTION</t>
  </si>
  <si>
    <t>Envoi Lettres d'invitation</t>
  </si>
  <si>
    <t>Evaluation des Prop. Techn.</t>
  </si>
  <si>
    <t>Non Objection sur rapport PT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</si>
  <si>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</si>
  <si>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</si>
  <si>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</si>
  <si>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</si>
  <si>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</si>
  <si>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</si>
  <si>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</si>
  <si>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</si>
  <si>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</si>
  <si>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</si>
  <si>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</si>
  <si>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</si>
  <si>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</si>
  <si>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</si>
  <si>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</si>
  <si>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</si>
  <si>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</si>
  <si>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</si>
  <si>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</si>
  <si>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</si>
  <si>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</si>
  <si>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</si>
  <si>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</si>
  <si>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 xml:space="preserve">ANO : Avis de Non Objection </t>
  </si>
  <si>
    <t>Mode de Passation</t>
  </si>
  <si>
    <t>CR</t>
  </si>
  <si>
    <t>Consultation Restreinte</t>
  </si>
  <si>
    <t>Code Marché</t>
  </si>
  <si>
    <t>Nature de Marché</t>
  </si>
  <si>
    <t>Type de Financement</t>
  </si>
  <si>
    <t>BND</t>
  </si>
  <si>
    <t>FINEX</t>
  </si>
  <si>
    <t>Financement Extérieur</t>
  </si>
  <si>
    <t>CONJOINT</t>
  </si>
  <si>
    <t>Montant du Contrat en GNF</t>
  </si>
  <si>
    <t>Montant Budget GNF</t>
  </si>
  <si>
    <t>Date fin travaux</t>
  </si>
  <si>
    <t>Montant budget GNF</t>
  </si>
  <si>
    <t>Date de fin des prestations</t>
  </si>
  <si>
    <t>30 ou 45 j</t>
  </si>
  <si>
    <t>15 j</t>
  </si>
  <si>
    <t>3 j</t>
  </si>
  <si>
    <t>Signature du marché</t>
  </si>
  <si>
    <t>7 j</t>
  </si>
  <si>
    <t>1 j</t>
  </si>
  <si>
    <t>PHASE 3: CONCLUSION ET NOTIFICATION DU MARCHE</t>
  </si>
  <si>
    <t>Date limite dépôt Offres/ouverture des plis</t>
  </si>
  <si>
    <t>Publication attribution/Notification provisoire</t>
  </si>
  <si>
    <t>mois</t>
  </si>
  <si>
    <t>MARCHES DE TRAVAUX  SANS PRE QUALIFICATION</t>
  </si>
  <si>
    <t>PHASE 4 : EXECUTION DU MARCHE</t>
  </si>
  <si>
    <t>Enregistrement /Immatriculation du marché</t>
  </si>
  <si>
    <t>Non Objection sur Rap. d'Evaluation</t>
  </si>
  <si>
    <t>Ouverture /Evaluation des offres</t>
  </si>
  <si>
    <t>MARCHES DE FOURNITURE SANS PRE QUALIFICATION</t>
  </si>
  <si>
    <t>Préparation TDR et DP</t>
  </si>
  <si>
    <t>Non Objection sur TDR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</si>
  <si>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</si>
  <si>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</si>
  <si>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</si>
  <si>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</si>
  <si>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</si>
  <si>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</si>
  <si>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</si>
  <si>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</si>
  <si>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</si>
  <si>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</si>
  <si>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</si>
  <si>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Non Objection sur les TDR et la liste restreinte</t>
  </si>
  <si>
    <t>Elaboration des TDR</t>
  </si>
  <si>
    <t>5 j</t>
  </si>
  <si>
    <t>Date limite dépôt des Propositions techniques et financières.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</si>
  <si>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</si>
  <si>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</si>
  <si>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</si>
  <si>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</si>
  <si>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</si>
  <si>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</si>
  <si>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Publication Avis à Manifestation d'Interet (MI)</t>
  </si>
  <si>
    <t>ANO sur le projet de contrat</t>
  </si>
  <si>
    <t>5j</t>
  </si>
  <si>
    <t xml:space="preserve">Ouverture /Analyse de la proposition financière </t>
  </si>
  <si>
    <t>ANO sur le rapport combiné</t>
  </si>
  <si>
    <t>Signature  et Approbation du Contrat</t>
  </si>
  <si>
    <t xml:space="preserve"> Négociation et mise en forme  du contrat</t>
  </si>
  <si>
    <t>Mise en forme du projet de contrat</t>
  </si>
  <si>
    <t>Non Objection sur le projet de contrat</t>
  </si>
  <si>
    <t xml:space="preserve">MARCHES DE PRESTATIONS INTELLECTUELLES </t>
  </si>
  <si>
    <t>3  j</t>
  </si>
  <si>
    <t>Construction</t>
  </si>
  <si>
    <t>Travaux de Génie Civil</t>
  </si>
  <si>
    <t>Fourniture courante</t>
  </si>
  <si>
    <t>Fourniture d'Equipements</t>
  </si>
  <si>
    <t>Prestation Courante</t>
  </si>
  <si>
    <t>Prestation Intellectuelle</t>
  </si>
  <si>
    <t>Appel d'Offres</t>
  </si>
  <si>
    <t>GG</t>
  </si>
  <si>
    <t>AO</t>
  </si>
  <si>
    <t>Gré à Gré (En tente Directe)</t>
  </si>
  <si>
    <t>Financement Conjoint (FINEX+BND)</t>
  </si>
  <si>
    <t>Budget National de Développement</t>
  </si>
  <si>
    <t>Liste des Signes et Abréviations</t>
  </si>
  <si>
    <t>CPMP : Commission de Passation des Marchés Publics</t>
  </si>
  <si>
    <t>CCM : Commission de Contrôle des Marchés Publics</t>
  </si>
  <si>
    <t>SFQC</t>
  </si>
  <si>
    <t>Selection Fondée sur la Qualité - Coût</t>
  </si>
  <si>
    <t>SFBD</t>
  </si>
  <si>
    <t>Selection Fondée sur un Budget Déterminé</t>
  </si>
  <si>
    <t>SFMC</t>
  </si>
  <si>
    <t>Selection Fondée sur le Moindre Coût</t>
  </si>
  <si>
    <t>Acquisition du Complement de Véhicules de Service et de Transport du Personnel de l'ANLC</t>
  </si>
  <si>
    <t>Acquisition de Véhicules Tout Terrain pour les Antennes Régionales de l'ANLC</t>
  </si>
  <si>
    <t>Acquisition de Huit (8) Engins Roulants en faveur de l'ASCAD</t>
  </si>
  <si>
    <t>Etude sur les Filières porteuses d'Emplois en Guinée dans le cadre du PAD-SCAD</t>
  </si>
  <si>
    <t>Etude de Faisabilité Technique des Travaux de Rénovation et Réhabilitation des Futurs Centres SCAD de Kankan et Pita</t>
  </si>
  <si>
    <t>Organisation de deux Ateliers (Kankan et mamou) de Validation du CGES dans le cadre du PAD-SCAD</t>
  </si>
  <si>
    <t>Organisation de deux Ateliers de Présentation de l'Offre de Formation SCAD et de Sensibilisation des différents parties prenantes des Régions Administratives de Kankan et Mamou</t>
  </si>
  <si>
    <t>AON</t>
  </si>
  <si>
    <t>Acquisition de lots de matériels informatiques et bureautiques en faveur de l'UGP</t>
  </si>
  <si>
    <t>Ingénierie et Supervision des Travauxde Construction des Centres SCAD de Kankan et de Timbi-Madina</t>
  </si>
  <si>
    <t>SECRETARIAT GENERAL DE LA PRESIDENCE DE LA REPUBLIQUE</t>
  </si>
  <si>
    <t>MINISTRE D'ETAT SECRETAIRE GENRAL</t>
  </si>
  <si>
    <t>3 ou 5  j</t>
  </si>
  <si>
    <t>Gré à Gré (Entente Directe)</t>
  </si>
  <si>
    <t>12 J</t>
  </si>
  <si>
    <t>15 J</t>
  </si>
  <si>
    <t>12 j</t>
  </si>
  <si>
    <t xml:space="preserve">MINISTRE D'ETAT SECRETAIRE GENERAL </t>
  </si>
  <si>
    <t>MARCHES DE PRESTATIONS INTELLECTUELLES SANS REVUE PREALABLE DE LA DNCMP / DEMANDE DE COTATION</t>
  </si>
  <si>
    <t>Réalisation</t>
  </si>
  <si>
    <t>JAO, HOROYAH, REPUBLIQUE, SOUVERAIN et Site Web ARMP</t>
  </si>
  <si>
    <t>JAO, HOROYAH, REPUBLIQUE , SOUVERAIN et Site Web ARMP</t>
  </si>
  <si>
    <t>JAO, HOROYA, REPUBLIQUE, SOUVERAIN et , SITE WEB ARMP</t>
  </si>
  <si>
    <t>Rénovation du siège de l'ANLC</t>
  </si>
  <si>
    <t>Etude et Travaux de  Contruction et l'equipement du Siège et des Antennes Régionales de l'ANLC</t>
  </si>
  <si>
    <t>Atelier de vulgarisation et validation des Outils de Gestion du PAD-SCAD</t>
  </si>
  <si>
    <t>Prestations intellectuelles (Etudes archtecturales)</t>
  </si>
  <si>
    <t>Acquisition des tenues des Volontaires du Centre SCAD de KANKAN</t>
  </si>
  <si>
    <t>Acquisition fourniture matériels informatiques pour l'ASCAD</t>
  </si>
  <si>
    <t>Acquisition Equipements de formation pour l'ASCAD</t>
  </si>
  <si>
    <t>Assurances</t>
  </si>
  <si>
    <t>Fournitures diverse d'autres biens (Alimentation) pour l'ASCAD</t>
  </si>
  <si>
    <t>Acquisition des tenues des Volontaires du Centre SCAD de Conakry</t>
  </si>
  <si>
    <t>PNUD</t>
  </si>
  <si>
    <t>ED</t>
  </si>
  <si>
    <t>MINISTRE SECRETAIRE GENRAL</t>
  </si>
  <si>
    <t>Réhabilitation des Centres SCAD de Kankan et Mamou</t>
  </si>
  <si>
    <t>Ztudes sur les filières porteuses d'Emploi en Guinée dans le cadre du PAD-SCAD</t>
  </si>
  <si>
    <t>Ingé&amp;niérie et Supervision des Travaux de Consteruction des Centres SCAD de Kankan et de Timbi Madina</t>
  </si>
  <si>
    <t>Renforcement des Capacités (UGP et autres cadres techniques)</t>
  </si>
  <si>
    <t>Atelier de Validation et Vulgarisation des Outils de Gestion du PAD-SCAD</t>
  </si>
  <si>
    <t>Renforcementdes Capacités des cadres de l'ASCAD</t>
  </si>
  <si>
    <t>Prestations intellectuelles (Etudes architecturales)</t>
  </si>
  <si>
    <t>SEQC</t>
  </si>
  <si>
    <t>Fourniture de Mobiliers de bureau pour l'ASCAD</t>
  </si>
  <si>
    <t>Acquisition de Véhicules 4X4 pour l'ASCAD</t>
  </si>
  <si>
    <t>Acquisition Equipements de Formation pour l'ASCAD</t>
  </si>
  <si>
    <t>Acquisition et Equipement du Centre SCAD de Kankan</t>
  </si>
  <si>
    <t>Acquisition matériels et équipement des Centres SCAD de Kankan et Mamou</t>
  </si>
  <si>
    <t>Acquisition de Motos pour les Centres SCAD</t>
  </si>
  <si>
    <t>;,:</t>
  </si>
  <si>
    <t>DIRECTION NATIONALE DU CONTRÔLE DES MARCHES PUBLICS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</si>
</sst>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rCD&quot;;\-#,##0\ &quot;FrCD&quot;"/>
    <numFmt numFmtId="175" formatCode="#,##0\ &quot;FrCD&quot;;[Red]\-#,##0\ &quot;FrCD&quot;"/>
    <numFmt numFmtId="176" formatCode="#,##0.00\ &quot;FrCD&quot;;\-#,##0.00\ &quot;FrCD&quot;"/>
    <numFmt numFmtId="177" formatCode="#,##0.00\ &quot;FrCD&quot;;[Red]\-#,##0.00\ &quot;FrCD&quot;"/>
    <numFmt numFmtId="178" formatCode="_-* #,##0\ &quot;FrCD&quot;_-;\-* #,##0\ &quot;FrCD&quot;_-;_-* &quot;-&quot;\ &quot;FrCD&quot;_-;_-@_-"/>
    <numFmt numFmtId="179" formatCode="_-* #,##0\ _F_r_C_D_-;\-* #,##0\ _F_r_C_D_-;_-* &quot;-&quot;\ _F_r_C_D_-;_-@_-"/>
    <numFmt numFmtId="180" formatCode="_-* #,##0.00\ &quot;FrCD&quot;_-;\-* #,##0.00\ &quot;FrCD&quot;_-;_-* &quot;-&quot;??\ &quot;FrCD&quot;_-;_-@_-"/>
    <numFmt numFmtId="181" formatCode="_-* #,##0.00\ _F_r_C_D_-;\-* #,##0.00\ _F_r_C_D_-;_-* &quot;-&quot;??\ _F_r_C_D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_€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40C]dddd\ d\ mmmm\ yyyy"/>
    <numFmt numFmtId="195" formatCode="0.0"/>
    <numFmt numFmtId="196" formatCode="[$-F800]dddd\,\ mmmm\ dd\,\ yyyy"/>
    <numFmt numFmtId="197" formatCode="[$-40C]d\-m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4"/>
      <color indexed="9"/>
      <name val="Bodoni MT Condensed"/>
      <family val="1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1"/>
      <name val="Bodoni MT Condensed"/>
      <family val="1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i/>
      <sz val="14"/>
      <color indexed="8"/>
      <name val="Calibri"/>
      <family val="2"/>
    </font>
    <font>
      <sz val="12"/>
      <color indexed="8"/>
      <name val="Bodoni MT Condensed"/>
      <family val="1"/>
    </font>
    <font>
      <b/>
      <i/>
      <sz val="16"/>
      <color indexed="8"/>
      <name val="Calibri"/>
      <family val="2"/>
    </font>
    <font>
      <b/>
      <sz val="10"/>
      <color indexed="9"/>
      <name val="Arial Narrow"/>
      <family val="2"/>
    </font>
    <font>
      <b/>
      <sz val="13"/>
      <color indexed="8"/>
      <name val="Bodoni MT Condensed"/>
      <family val="1"/>
    </font>
    <font>
      <b/>
      <sz val="11"/>
      <color indexed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Bodoni MT Condensed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1"/>
      <color rgb="FFFF0000"/>
      <name val="Bodoni MT Condensed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Bodoni MT Condensed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/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>
        <color indexed="63"/>
      </left>
      <right style="medium">
        <color theme="8"/>
      </right>
      <top style="medium"/>
      <bottom style="medium"/>
    </border>
    <border>
      <left style="medium">
        <color theme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 style="medium"/>
      <right>
        <color indexed="63"/>
      </right>
      <top style="medium">
        <color rgb="FF4BACC6"/>
      </top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theme="8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 style="medium"/>
      <top style="medium">
        <color theme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0" fontId="55" fillId="24" borderId="1" applyNumberFormat="0" applyAlignment="0" applyProtection="0"/>
    <xf numFmtId="0" fontId="32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57" fillId="28" borderId="0" applyNumberFormat="0" applyBorder="0" applyAlignment="0" applyProtection="0"/>
    <xf numFmtId="0" fontId="58" fillId="23" borderId="4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</cellStyleXfs>
  <cellXfs count="577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8" borderId="10" xfId="0" applyFont="1" applyFill="1" applyBorder="1" applyAlignment="1">
      <alignment horizontal="center"/>
    </xf>
    <xf numFmtId="3" fontId="11" fillId="8" borderId="10" xfId="0" applyNumberFormat="1" applyFont="1" applyFill="1" applyBorder="1" applyAlignment="1">
      <alignment horizontal="center"/>
    </xf>
    <xf numFmtId="3" fontId="11" fillId="8" borderId="11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8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3" fontId="11" fillId="8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30" borderId="0" xfId="0" applyFont="1" applyFill="1" applyAlignment="1">
      <alignment/>
    </xf>
    <xf numFmtId="0" fontId="2" fillId="4" borderId="21" xfId="0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3" fontId="11" fillId="8" borderId="17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5" fillId="0" borderId="0" xfId="0" applyFont="1" applyAlignment="1">
      <alignment/>
    </xf>
    <xf numFmtId="0" fontId="18" fillId="0" borderId="0" xfId="0" applyFont="1" applyAlignment="1">
      <alignment/>
    </xf>
    <xf numFmtId="3" fontId="65" fillId="0" borderId="0" xfId="0" applyNumberFormat="1" applyFont="1" applyAlignment="1">
      <alignment/>
    </xf>
    <xf numFmtId="0" fontId="18" fillId="0" borderId="0" xfId="0" applyFont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justify"/>
    </xf>
    <xf numFmtId="0" fontId="10" fillId="31" borderId="17" xfId="0" applyFont="1" applyFill="1" applyBorder="1" applyAlignment="1">
      <alignment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center"/>
    </xf>
    <xf numFmtId="0" fontId="65" fillId="30" borderId="0" xfId="0" applyFont="1" applyFill="1" applyAlignment="1">
      <alignment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1" fillId="8" borderId="11" xfId="0" applyFont="1" applyFill="1" applyBorder="1" applyAlignment="1">
      <alignment horizontal="center"/>
    </xf>
    <xf numFmtId="0" fontId="67" fillId="3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/>
    </xf>
    <xf numFmtId="14" fontId="4" fillId="32" borderId="16" xfId="0" applyNumberFormat="1" applyFont="1" applyFill="1" applyBorder="1" applyAlignment="1">
      <alignment horizontal="center"/>
    </xf>
    <xf numFmtId="14" fontId="4" fillId="32" borderId="17" xfId="0" applyNumberFormat="1" applyFont="1" applyFill="1" applyBorder="1" applyAlignment="1">
      <alignment horizontal="center"/>
    </xf>
    <xf numFmtId="14" fontId="4" fillId="30" borderId="17" xfId="0" applyNumberFormat="1" applyFont="1" applyFill="1" applyBorder="1" applyAlignment="1">
      <alignment horizontal="center"/>
    </xf>
    <xf numFmtId="14" fontId="4" fillId="32" borderId="28" xfId="0" applyNumberFormat="1" applyFont="1" applyFill="1" applyBorder="1" applyAlignment="1">
      <alignment horizontal="center"/>
    </xf>
    <xf numFmtId="14" fontId="4" fillId="32" borderId="14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14" fontId="4" fillId="30" borderId="1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14" fontId="4" fillId="32" borderId="15" xfId="0" applyNumberFormat="1" applyFont="1" applyFill="1" applyBorder="1" applyAlignment="1">
      <alignment horizontal="center"/>
    </xf>
    <xf numFmtId="14" fontId="4" fillId="32" borderId="19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14" fontId="19" fillId="32" borderId="16" xfId="0" applyNumberFormat="1" applyFont="1" applyFill="1" applyBorder="1" applyAlignment="1">
      <alignment horizontal="center"/>
    </xf>
    <xf numFmtId="14" fontId="19" fillId="32" borderId="17" xfId="0" applyNumberFormat="1" applyFont="1" applyFill="1" applyBorder="1" applyAlignment="1">
      <alignment horizontal="center"/>
    </xf>
    <xf numFmtId="14" fontId="19" fillId="32" borderId="18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4" fontId="19" fillId="32" borderId="39" xfId="0" applyNumberFormat="1" applyFont="1" applyFill="1" applyBorder="1" applyAlignment="1">
      <alignment horizontal="center"/>
    </xf>
    <xf numFmtId="14" fontId="19" fillId="32" borderId="21" xfId="0" applyNumberFormat="1" applyFont="1" applyFill="1" applyBorder="1" applyAlignment="1">
      <alignment horizontal="center"/>
    </xf>
    <xf numFmtId="0" fontId="19" fillId="33" borderId="40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3" fontId="4" fillId="34" borderId="37" xfId="0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14" fontId="4" fillId="32" borderId="16" xfId="0" applyNumberFormat="1" applyFont="1" applyFill="1" applyBorder="1" applyAlignment="1">
      <alignment horizontal="center" vertical="center"/>
    </xf>
    <xf numFmtId="14" fontId="4" fillId="32" borderId="21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14" fontId="4" fillId="32" borderId="27" xfId="0" applyNumberFormat="1" applyFont="1" applyFill="1" applyBorder="1" applyAlignment="1">
      <alignment horizontal="center"/>
    </xf>
    <xf numFmtId="14" fontId="4" fillId="32" borderId="26" xfId="0" applyNumberFormat="1" applyFont="1" applyFill="1" applyBorder="1" applyAlignment="1">
      <alignment horizontal="center"/>
    </xf>
    <xf numFmtId="3" fontId="2" fillId="8" borderId="45" xfId="0" applyNumberFormat="1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0" fontId="68" fillId="37" borderId="48" xfId="0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19" fillId="34" borderId="31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3" fontId="11" fillId="8" borderId="45" xfId="0" applyNumberFormat="1" applyFont="1" applyFill="1" applyBorder="1" applyAlignment="1">
      <alignment horizontal="center"/>
    </xf>
    <xf numFmtId="3" fontId="11" fillId="8" borderId="47" xfId="0" applyNumberFormat="1" applyFont="1" applyFill="1" applyBorder="1" applyAlignment="1">
      <alignment horizontal="center"/>
    </xf>
    <xf numFmtId="14" fontId="19" fillId="32" borderId="27" xfId="0" applyNumberFormat="1" applyFont="1" applyFill="1" applyBorder="1" applyAlignment="1">
      <alignment horizontal="center"/>
    </xf>
    <xf numFmtId="14" fontId="19" fillId="32" borderId="22" xfId="0" applyNumberFormat="1" applyFont="1" applyFill="1" applyBorder="1" applyAlignment="1">
      <alignment horizontal="center"/>
    </xf>
    <xf numFmtId="14" fontId="19" fillId="32" borderId="26" xfId="0" applyNumberFormat="1" applyFont="1" applyFill="1" applyBorder="1" applyAlignment="1">
      <alignment horizontal="center"/>
    </xf>
    <xf numFmtId="3" fontId="2" fillId="8" borderId="47" xfId="0" applyNumberFormat="1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 vertical="center" wrapText="1"/>
    </xf>
    <xf numFmtId="14" fontId="19" fillId="32" borderId="52" xfId="0" applyNumberFormat="1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19" fillId="34" borderId="32" xfId="0" applyFont="1" applyFill="1" applyBorder="1" applyAlignment="1">
      <alignment horizontal="center" vertical="center"/>
    </xf>
    <xf numFmtId="0" fontId="10" fillId="32" borderId="53" xfId="0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3" fontId="11" fillId="8" borderId="55" xfId="0" applyNumberFormat="1" applyFont="1" applyFill="1" applyBorder="1" applyAlignment="1">
      <alignment horizontal="center"/>
    </xf>
    <xf numFmtId="3" fontId="2" fillId="8" borderId="49" xfId="0" applyNumberFormat="1" applyFont="1" applyFill="1" applyBorder="1" applyAlignment="1">
      <alignment horizontal="center"/>
    </xf>
    <xf numFmtId="0" fontId="69" fillId="37" borderId="56" xfId="0" applyFont="1" applyFill="1" applyBorder="1" applyAlignment="1">
      <alignment horizontal="center" vertical="center" wrapText="1"/>
    </xf>
    <xf numFmtId="0" fontId="69" fillId="37" borderId="57" xfId="0" applyFont="1" applyFill="1" applyBorder="1" applyAlignment="1">
      <alignment horizontal="center" vertical="center" wrapText="1"/>
    </xf>
    <xf numFmtId="0" fontId="69" fillId="37" borderId="58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14" fontId="4" fillId="33" borderId="16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14" fontId="4" fillId="33" borderId="21" xfId="0" applyNumberFormat="1" applyFont="1" applyFill="1" applyBorder="1" applyAlignment="1">
      <alignment horizontal="center"/>
    </xf>
    <xf numFmtId="14" fontId="19" fillId="33" borderId="40" xfId="0" applyNumberFormat="1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 wrapText="1"/>
    </xf>
    <xf numFmtId="3" fontId="7" fillId="30" borderId="3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2" fillId="32" borderId="59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9" fillId="37" borderId="56" xfId="0" applyFont="1" applyFill="1" applyBorder="1" applyAlignment="1">
      <alignment horizontal="center" vertical="center" wrapText="1"/>
    </xf>
    <xf numFmtId="0" fontId="19" fillId="30" borderId="0" xfId="0" applyFont="1" applyFill="1" applyBorder="1" applyAlignment="1">
      <alignment horizontal="center" vertical="center"/>
    </xf>
    <xf numFmtId="0" fontId="66" fillId="30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71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62" xfId="0" applyFont="1" applyFill="1" applyBorder="1" applyAlignment="1">
      <alignment vertical="center"/>
    </xf>
    <xf numFmtId="0" fontId="6" fillId="0" borderId="62" xfId="0" applyFont="1" applyBorder="1" applyAlignment="1">
      <alignment/>
    </xf>
    <xf numFmtId="0" fontId="0" fillId="0" borderId="62" xfId="0" applyBorder="1" applyAlignment="1">
      <alignment/>
    </xf>
    <xf numFmtId="0" fontId="10" fillId="0" borderId="63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16" fillId="0" borderId="65" xfId="0" applyFont="1" applyFill="1" applyBorder="1" applyAlignment="1">
      <alignment vertical="center"/>
    </xf>
    <xf numFmtId="0" fontId="64" fillId="0" borderId="65" xfId="0" applyFont="1" applyBorder="1" applyAlignment="1">
      <alignment/>
    </xf>
    <xf numFmtId="0" fontId="10" fillId="0" borderId="66" xfId="0" applyFont="1" applyFill="1" applyBorder="1" applyAlignment="1">
      <alignment wrapText="1"/>
    </xf>
    <xf numFmtId="0" fontId="0" fillId="0" borderId="65" xfId="0" applyBorder="1" applyAlignment="1">
      <alignment/>
    </xf>
    <xf numFmtId="0" fontId="0" fillId="30" borderId="65" xfId="0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0" fontId="65" fillId="0" borderId="65" xfId="0" applyFont="1" applyBorder="1" applyAlignment="1">
      <alignment/>
    </xf>
    <xf numFmtId="0" fontId="65" fillId="0" borderId="62" xfId="0" applyFont="1" applyBorder="1" applyAlignment="1">
      <alignment horizontal="center"/>
    </xf>
    <xf numFmtId="14" fontId="22" fillId="32" borderId="52" xfId="0" applyNumberFormat="1" applyFont="1" applyFill="1" applyBorder="1" applyAlignment="1">
      <alignment horizontal="center"/>
    </xf>
    <xf numFmtId="14" fontId="22" fillId="32" borderId="15" xfId="0" applyNumberFormat="1" applyFont="1" applyFill="1" applyBorder="1" applyAlignment="1">
      <alignment horizontal="center"/>
    </xf>
    <xf numFmtId="14" fontId="22" fillId="32" borderId="19" xfId="0" applyNumberFormat="1" applyFont="1" applyFill="1" applyBorder="1" applyAlignment="1">
      <alignment horizontal="center"/>
    </xf>
    <xf numFmtId="14" fontId="22" fillId="32" borderId="27" xfId="0" applyNumberFormat="1" applyFont="1" applyFill="1" applyBorder="1" applyAlignment="1">
      <alignment horizontal="center"/>
    </xf>
    <xf numFmtId="14" fontId="22" fillId="32" borderId="22" xfId="0" applyNumberFormat="1" applyFont="1" applyFill="1" applyBorder="1" applyAlignment="1">
      <alignment horizontal="center"/>
    </xf>
    <xf numFmtId="14" fontId="22" fillId="32" borderId="42" xfId="0" applyNumberFormat="1" applyFont="1" applyFill="1" applyBorder="1" applyAlignment="1">
      <alignment horizontal="center"/>
    </xf>
    <xf numFmtId="14" fontId="22" fillId="32" borderId="26" xfId="0" applyNumberFormat="1" applyFont="1" applyFill="1" applyBorder="1" applyAlignment="1">
      <alignment horizontal="center"/>
    </xf>
    <xf numFmtId="14" fontId="22" fillId="32" borderId="28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22" fillId="33" borderId="39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14" fontId="22" fillId="32" borderId="16" xfId="0" applyNumberFormat="1" applyFont="1" applyFill="1" applyBorder="1" applyAlignment="1">
      <alignment horizontal="center"/>
    </xf>
    <xf numFmtId="14" fontId="22" fillId="32" borderId="18" xfId="0" applyNumberFormat="1" applyFont="1" applyFill="1" applyBorder="1" applyAlignment="1">
      <alignment horizontal="center"/>
    </xf>
    <xf numFmtId="14" fontId="22" fillId="33" borderId="40" xfId="0" applyNumberFormat="1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5" fillId="32" borderId="53" xfId="0" applyFont="1" applyFill="1" applyBorder="1" applyAlignment="1">
      <alignment horizontal="center" vertical="center"/>
    </xf>
    <xf numFmtId="0" fontId="25" fillId="32" borderId="29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center" vertical="center"/>
    </xf>
    <xf numFmtId="3" fontId="4" fillId="32" borderId="67" xfId="0" applyNumberFormat="1" applyFont="1" applyFill="1" applyBorder="1" applyAlignment="1">
      <alignment horizontal="center" vertical="center"/>
    </xf>
    <xf numFmtId="0" fontId="4" fillId="30" borderId="68" xfId="0" applyFont="1" applyFill="1" applyBorder="1" applyAlignment="1">
      <alignment horizontal="center" vertical="center"/>
    </xf>
    <xf numFmtId="0" fontId="4" fillId="30" borderId="6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14" fontId="4" fillId="33" borderId="67" xfId="0" applyNumberFormat="1" applyFont="1" applyFill="1" applyBorder="1" applyAlignment="1">
      <alignment horizontal="center"/>
    </xf>
    <xf numFmtId="14" fontId="4" fillId="33" borderId="68" xfId="0" applyNumberFormat="1" applyFont="1" applyFill="1" applyBorder="1" applyAlignment="1">
      <alignment horizontal="center"/>
    </xf>
    <xf numFmtId="14" fontId="4" fillId="33" borderId="71" xfId="0" applyNumberFormat="1" applyFont="1" applyFill="1" applyBorder="1" applyAlignment="1">
      <alignment horizontal="center"/>
    </xf>
    <xf numFmtId="14" fontId="4" fillId="33" borderId="70" xfId="0" applyNumberFormat="1" applyFont="1" applyFill="1" applyBorder="1" applyAlignment="1">
      <alignment horizontal="center"/>
    </xf>
    <xf numFmtId="14" fontId="4" fillId="33" borderId="67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center" vertical="center"/>
    </xf>
    <xf numFmtId="3" fontId="4" fillId="32" borderId="17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14" fontId="4" fillId="33" borderId="18" xfId="0" applyNumberFormat="1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0" fontId="22" fillId="32" borderId="45" xfId="0" applyFont="1" applyFill="1" applyBorder="1" applyAlignment="1">
      <alignment horizontal="left" vertical="center" wrapText="1"/>
    </xf>
    <xf numFmtId="3" fontId="22" fillId="32" borderId="45" xfId="0" applyNumberFormat="1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/>
    </xf>
    <xf numFmtId="14" fontId="22" fillId="33" borderId="74" xfId="0" applyNumberFormat="1" applyFont="1" applyFill="1" applyBorder="1" applyAlignment="1">
      <alignment horizontal="center"/>
    </xf>
    <xf numFmtId="0" fontId="22" fillId="30" borderId="45" xfId="0" applyFont="1" applyFill="1" applyBorder="1" applyAlignment="1">
      <alignment horizontal="center" vertical="center"/>
    </xf>
    <xf numFmtId="0" fontId="22" fillId="30" borderId="47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6" fillId="0" borderId="33" xfId="0" applyFont="1" applyBorder="1" applyAlignment="1">
      <alignment horizontal="center"/>
    </xf>
    <xf numFmtId="0" fontId="22" fillId="34" borderId="31" xfId="0" applyFont="1" applyFill="1" applyBorder="1" applyAlignment="1">
      <alignment horizontal="left" vertical="center"/>
    </xf>
    <xf numFmtId="0" fontId="10" fillId="34" borderId="31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10" fillId="31" borderId="15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30" borderId="0" xfId="0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5" fillId="0" borderId="0" xfId="0" applyFont="1" applyBorder="1" applyAlignment="1">
      <alignment horizontal="justify"/>
    </xf>
    <xf numFmtId="3" fontId="6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Border="1" applyAlignment="1">
      <alignment vertical="center"/>
    </xf>
    <xf numFmtId="0" fontId="65" fillId="30" borderId="0" xfId="0" applyFont="1" applyFill="1" applyBorder="1" applyAlignment="1">
      <alignment/>
    </xf>
    <xf numFmtId="0" fontId="18" fillId="30" borderId="0" xfId="0" applyFont="1" applyFill="1" applyBorder="1" applyAlignment="1">
      <alignment/>
    </xf>
    <xf numFmtId="0" fontId="64" fillId="0" borderId="72" xfId="0" applyFont="1" applyFill="1" applyBorder="1" applyAlignment="1">
      <alignment/>
    </xf>
    <xf numFmtId="0" fontId="21" fillId="0" borderId="72" xfId="0" applyFont="1" applyFill="1" applyBorder="1" applyAlignment="1">
      <alignment vertical="center"/>
    </xf>
    <xf numFmtId="0" fontId="16" fillId="0" borderId="72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center"/>
    </xf>
    <xf numFmtId="14" fontId="19" fillId="32" borderId="42" xfId="0" applyNumberFormat="1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 vertical="center"/>
    </xf>
    <xf numFmtId="0" fontId="65" fillId="0" borderId="70" xfId="0" applyFont="1" applyBorder="1" applyAlignment="1">
      <alignment horizontal="center" vertical="center" wrapText="1"/>
    </xf>
    <xf numFmtId="0" fontId="19" fillId="32" borderId="68" xfId="0" applyFont="1" applyFill="1" applyBorder="1" applyAlignment="1">
      <alignment horizontal="center" vertical="center" wrapText="1"/>
    </xf>
    <xf numFmtId="0" fontId="19" fillId="30" borderId="68" xfId="0" applyFont="1" applyFill="1" applyBorder="1" applyAlignment="1">
      <alignment horizontal="center" vertical="center"/>
    </xf>
    <xf numFmtId="3" fontId="19" fillId="32" borderId="68" xfId="0" applyNumberFormat="1" applyFont="1" applyFill="1" applyBorder="1" applyAlignment="1">
      <alignment horizontal="center" vertical="center"/>
    </xf>
    <xf numFmtId="0" fontId="19" fillId="30" borderId="69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/>
    </xf>
    <xf numFmtId="0" fontId="19" fillId="33" borderId="70" xfId="0" applyFont="1" applyFill="1" applyBorder="1" applyAlignment="1">
      <alignment horizontal="center"/>
    </xf>
    <xf numFmtId="0" fontId="19" fillId="33" borderId="68" xfId="0" applyFont="1" applyFill="1" applyBorder="1" applyAlignment="1">
      <alignment horizontal="center"/>
    </xf>
    <xf numFmtId="0" fontId="19" fillId="33" borderId="69" xfId="0" applyFont="1" applyFill="1" applyBorder="1" applyAlignment="1">
      <alignment horizontal="center"/>
    </xf>
    <xf numFmtId="0" fontId="19" fillId="33" borderId="71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0" borderId="45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4" fontId="4" fillId="0" borderId="67" xfId="0" applyNumberFormat="1" applyFont="1" applyFill="1" applyBorder="1" applyAlignment="1">
      <alignment horizontal="center"/>
    </xf>
    <xf numFmtId="14" fontId="4" fillId="0" borderId="68" xfId="0" applyNumberFormat="1" applyFont="1" applyFill="1" applyBorder="1" applyAlignment="1">
      <alignment horizontal="center"/>
    </xf>
    <xf numFmtId="14" fontId="4" fillId="0" borderId="71" xfId="0" applyNumberFormat="1" applyFont="1" applyFill="1" applyBorder="1" applyAlignment="1">
      <alignment horizontal="center"/>
    </xf>
    <xf numFmtId="14" fontId="4" fillId="0" borderId="70" xfId="0" applyNumberFormat="1" applyFont="1" applyFill="1" applyBorder="1" applyAlignment="1">
      <alignment horizontal="center"/>
    </xf>
    <xf numFmtId="14" fontId="4" fillId="0" borderId="67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68" fillId="0" borderId="48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74" fillId="0" borderId="48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4" fillId="0" borderId="77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5" fillId="0" borderId="79" xfId="0" applyFont="1" applyFill="1" applyBorder="1" applyAlignment="1">
      <alignment horizontal="center" vertical="center" wrapText="1"/>
    </xf>
    <xf numFmtId="0" fontId="75" fillId="0" borderId="80" xfId="0" applyFont="1" applyFill="1" applyBorder="1" applyAlignment="1">
      <alignment horizontal="center" vertical="center" wrapText="1"/>
    </xf>
    <xf numFmtId="0" fontId="75" fillId="0" borderId="81" xfId="0" applyFont="1" applyFill="1" applyBorder="1" applyAlignment="1">
      <alignment horizontal="center" vertical="center" wrapText="1"/>
    </xf>
    <xf numFmtId="0" fontId="72" fillId="0" borderId="79" xfId="0" applyFont="1" applyFill="1" applyBorder="1" applyAlignment="1">
      <alignment horizontal="center" vertical="center" wrapText="1"/>
    </xf>
    <xf numFmtId="0" fontId="72" fillId="0" borderId="80" xfId="0" applyFont="1" applyFill="1" applyBorder="1" applyAlignment="1">
      <alignment horizontal="center" vertical="center" wrapText="1"/>
    </xf>
    <xf numFmtId="0" fontId="72" fillId="0" borderId="81" xfId="0" applyFont="1" applyFill="1" applyBorder="1" applyAlignment="1">
      <alignment horizontal="center" vertical="center" wrapText="1"/>
    </xf>
    <xf numFmtId="0" fontId="69" fillId="0" borderId="82" xfId="0" applyFont="1" applyFill="1" applyBorder="1" applyAlignment="1">
      <alignment horizontal="center" vertical="center" wrapText="1"/>
    </xf>
    <xf numFmtId="0" fontId="69" fillId="0" borderId="83" xfId="0" applyFont="1" applyFill="1" applyBorder="1" applyAlignment="1">
      <alignment horizontal="center" vertical="center" wrapText="1"/>
    </xf>
    <xf numFmtId="0" fontId="69" fillId="0" borderId="77" xfId="0" applyFont="1" applyFill="1" applyBorder="1" applyAlignment="1">
      <alignment horizontal="center" vertical="center" wrapText="1"/>
    </xf>
    <xf numFmtId="0" fontId="69" fillId="0" borderId="78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84" xfId="0" applyFont="1" applyFill="1" applyBorder="1" applyAlignment="1">
      <alignment horizontal="center" vertical="center" wrapText="1"/>
    </xf>
    <xf numFmtId="0" fontId="74" fillId="0" borderId="85" xfId="0" applyFont="1" applyFill="1" applyBorder="1" applyAlignment="1">
      <alignment horizontal="center" vertical="center" wrapText="1"/>
    </xf>
    <xf numFmtId="0" fontId="74" fillId="0" borderId="86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87" xfId="0" applyFont="1" applyFill="1" applyBorder="1" applyAlignment="1">
      <alignment horizontal="center" vertical="center" wrapText="1"/>
    </xf>
    <xf numFmtId="0" fontId="68" fillId="0" borderId="88" xfId="0" applyFont="1" applyFill="1" applyBorder="1" applyAlignment="1">
      <alignment horizontal="center" vertical="center" wrapText="1"/>
    </xf>
    <xf numFmtId="0" fontId="68" fillId="0" borderId="89" xfId="0" applyFont="1" applyFill="1" applyBorder="1" applyAlignment="1">
      <alignment horizontal="center" vertical="center" wrapText="1"/>
    </xf>
    <xf numFmtId="0" fontId="68" fillId="0" borderId="90" xfId="0" applyFont="1" applyFill="1" applyBorder="1" applyAlignment="1">
      <alignment horizontal="center" vertical="center" wrapText="1"/>
    </xf>
    <xf numFmtId="0" fontId="76" fillId="0" borderId="91" xfId="0" applyFont="1" applyFill="1" applyBorder="1" applyAlignment="1">
      <alignment horizontal="center" vertical="center" wrapText="1"/>
    </xf>
    <xf numFmtId="0" fontId="76" fillId="0" borderId="92" xfId="0" applyFont="1" applyFill="1" applyBorder="1" applyAlignment="1">
      <alignment horizontal="center" vertical="center" wrapText="1"/>
    </xf>
    <xf numFmtId="0" fontId="76" fillId="0" borderId="93" xfId="0" applyFont="1" applyFill="1" applyBorder="1" applyAlignment="1">
      <alignment horizontal="center" vertical="center" wrapText="1"/>
    </xf>
    <xf numFmtId="0" fontId="69" fillId="0" borderId="94" xfId="0" applyFont="1" applyFill="1" applyBorder="1" applyAlignment="1">
      <alignment horizontal="center" vertical="center" wrapText="1"/>
    </xf>
    <xf numFmtId="0" fontId="69" fillId="0" borderId="95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 wrapText="1"/>
    </xf>
    <xf numFmtId="0" fontId="69" fillId="0" borderId="97" xfId="0" applyFont="1" applyFill="1" applyBorder="1" applyAlignment="1">
      <alignment horizontal="center" vertical="center" wrapText="1"/>
    </xf>
    <xf numFmtId="0" fontId="74" fillId="0" borderId="98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71" fillId="0" borderId="99" xfId="0" applyFont="1" applyFill="1" applyBorder="1" applyAlignment="1">
      <alignment horizontal="center" vertical="center" wrapText="1"/>
    </xf>
    <xf numFmtId="0" fontId="2" fillId="4" borderId="10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74" fillId="0" borderId="101" xfId="0" applyFont="1" applyFill="1" applyBorder="1" applyAlignment="1">
      <alignment horizontal="center" vertical="center" wrapText="1"/>
    </xf>
    <xf numFmtId="0" fontId="74" fillId="0" borderId="102" xfId="0" applyFont="1" applyFill="1" applyBorder="1" applyAlignment="1">
      <alignment horizontal="center" vertical="center" wrapText="1"/>
    </xf>
    <xf numFmtId="0" fontId="74" fillId="0" borderId="10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2" fillId="0" borderId="86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3" fontId="4" fillId="32" borderId="17" xfId="0" applyNumberFormat="1" applyFont="1" applyFill="1" applyBorder="1" applyAlignment="1">
      <alignment horizontal="center" vertical="center"/>
    </xf>
    <xf numFmtId="0" fontId="24" fillId="18" borderId="25" xfId="0" applyFont="1" applyFill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/>
    </xf>
    <xf numFmtId="0" fontId="13" fillId="18" borderId="22" xfId="0" applyFont="1" applyFill="1" applyBorder="1" applyAlignment="1">
      <alignment horizontal="center" vertical="center"/>
    </xf>
    <xf numFmtId="0" fontId="13" fillId="18" borderId="42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2" fillId="18" borderId="88" xfId="0" applyFont="1" applyFill="1" applyBorder="1" applyAlignment="1">
      <alignment horizontal="center" vertical="center" wrapText="1"/>
    </xf>
    <xf numFmtId="0" fontId="12" fillId="18" borderId="89" xfId="0" applyFont="1" applyFill="1" applyBorder="1" applyAlignment="1">
      <alignment horizontal="center" vertical="center" wrapText="1"/>
    </xf>
    <xf numFmtId="0" fontId="12" fillId="18" borderId="90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38" borderId="104" xfId="0" applyFont="1" applyFill="1" applyBorder="1" applyAlignment="1">
      <alignment horizontal="center" vertical="center" wrapText="1"/>
    </xf>
    <xf numFmtId="0" fontId="10" fillId="38" borderId="75" xfId="0" applyFont="1" applyFill="1" applyBorder="1" applyAlignment="1">
      <alignment horizontal="center" vertical="center" wrapText="1"/>
    </xf>
    <xf numFmtId="0" fontId="10" fillId="38" borderId="105" xfId="0" applyFont="1" applyFill="1" applyBorder="1" applyAlignment="1">
      <alignment horizontal="center" vertical="center" wrapText="1"/>
    </xf>
    <xf numFmtId="0" fontId="77" fillId="0" borderId="54" xfId="0" applyFont="1" applyBorder="1" applyAlignment="1">
      <alignment horizontal="center"/>
    </xf>
    <xf numFmtId="0" fontId="77" fillId="0" borderId="63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6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106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 vertical="center"/>
    </xf>
    <xf numFmtId="0" fontId="12" fillId="18" borderId="86" xfId="0" applyFont="1" applyFill="1" applyBorder="1" applyAlignment="1">
      <alignment horizontal="center" vertical="center"/>
    </xf>
    <xf numFmtId="0" fontId="12" fillId="18" borderId="35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2" fillId="0" borderId="82" xfId="0" applyFont="1" applyFill="1" applyBorder="1" applyAlignment="1">
      <alignment horizontal="center" vertical="center" wrapText="1"/>
    </xf>
    <xf numFmtId="0" fontId="72" fillId="0" borderId="83" xfId="0" applyFont="1" applyFill="1" applyBorder="1" applyAlignment="1">
      <alignment horizontal="center" vertical="center" wrapText="1"/>
    </xf>
    <xf numFmtId="0" fontId="72" fillId="0" borderId="77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68" fillId="39" borderId="88" xfId="0" applyFont="1" applyFill="1" applyBorder="1" applyAlignment="1">
      <alignment horizontal="center" vertical="center" wrapText="1"/>
    </xf>
    <xf numFmtId="0" fontId="68" fillId="39" borderId="89" xfId="0" applyFont="1" applyFill="1" applyBorder="1" applyAlignment="1">
      <alignment horizontal="center" vertical="center" wrapText="1"/>
    </xf>
    <xf numFmtId="0" fontId="68" fillId="39" borderId="90" xfId="0" applyFont="1" applyFill="1" applyBorder="1" applyAlignment="1">
      <alignment horizontal="center" vertical="center" wrapText="1"/>
    </xf>
    <xf numFmtId="0" fontId="72" fillId="0" borderId="79" xfId="0" applyFont="1" applyBorder="1" applyAlignment="1">
      <alignment horizontal="center" vertical="center" wrapText="1"/>
    </xf>
    <xf numFmtId="0" fontId="72" fillId="0" borderId="80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center" vertical="center" wrapText="1"/>
    </xf>
    <xf numFmtId="0" fontId="69" fillId="0" borderId="77" xfId="0" applyFont="1" applyBorder="1" applyAlignment="1">
      <alignment horizontal="center" vertical="center" wrapText="1"/>
    </xf>
    <xf numFmtId="0" fontId="69" fillId="0" borderId="78" xfId="0" applyFont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 vertical="center" wrapText="1"/>
    </xf>
    <xf numFmtId="0" fontId="69" fillId="37" borderId="84" xfId="0" applyFont="1" applyFill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 wrapText="1"/>
    </xf>
    <xf numFmtId="0" fontId="74" fillId="0" borderId="102" xfId="0" applyFont="1" applyBorder="1" applyAlignment="1">
      <alignment horizontal="center" vertical="center" wrapText="1"/>
    </xf>
    <xf numFmtId="0" fontId="74" fillId="0" borderId="103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68" fillId="40" borderId="88" xfId="0" applyFont="1" applyFill="1" applyBorder="1" applyAlignment="1">
      <alignment horizontal="center" vertical="center" wrapText="1"/>
    </xf>
    <xf numFmtId="0" fontId="68" fillId="40" borderId="89" xfId="0" applyFont="1" applyFill="1" applyBorder="1" applyAlignment="1">
      <alignment horizontal="center" vertical="center" wrapText="1"/>
    </xf>
    <xf numFmtId="0" fontId="68" fillId="40" borderId="90" xfId="0" applyFont="1" applyFill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69" fillId="0" borderId="83" xfId="0" applyFont="1" applyBorder="1" applyAlignment="1">
      <alignment horizontal="center" vertical="center" wrapText="1"/>
    </xf>
    <xf numFmtId="0" fontId="69" fillId="37" borderId="96" xfId="0" applyFont="1" applyFill="1" applyBorder="1" applyAlignment="1">
      <alignment horizontal="center" vertical="center" wrapText="1"/>
    </xf>
    <xf numFmtId="0" fontId="69" fillId="37" borderId="97" xfId="0" applyFont="1" applyFill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69" fillId="37" borderId="56" xfId="0" applyFont="1" applyFill="1" applyBorder="1" applyAlignment="1">
      <alignment horizontal="center" vertical="center" wrapText="1"/>
    </xf>
    <xf numFmtId="0" fontId="69" fillId="37" borderId="87" xfId="0" applyFont="1" applyFill="1" applyBorder="1" applyAlignment="1">
      <alignment horizontal="center" vertical="center" wrapText="1"/>
    </xf>
    <xf numFmtId="0" fontId="69" fillId="37" borderId="94" xfId="0" applyFont="1" applyFill="1" applyBorder="1" applyAlignment="1">
      <alignment horizontal="center" vertical="center" wrapText="1"/>
    </xf>
    <xf numFmtId="0" fontId="69" fillId="37" borderId="9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71" fillId="40" borderId="88" xfId="0" applyFont="1" applyFill="1" applyBorder="1" applyAlignment="1">
      <alignment horizontal="center" vertical="center" wrapText="1"/>
    </xf>
    <xf numFmtId="0" fontId="71" fillId="40" borderId="99" xfId="0" applyFont="1" applyFill="1" applyBorder="1" applyAlignment="1">
      <alignment horizontal="center" vertical="center" wrapText="1"/>
    </xf>
    <xf numFmtId="0" fontId="76" fillId="40" borderId="91" xfId="0" applyFont="1" applyFill="1" applyBorder="1" applyAlignment="1">
      <alignment horizontal="center" vertical="center" wrapText="1"/>
    </xf>
    <xf numFmtId="0" fontId="76" fillId="40" borderId="92" xfId="0" applyFont="1" applyFill="1" applyBorder="1" applyAlignment="1">
      <alignment horizontal="center" vertical="center" wrapText="1"/>
    </xf>
    <xf numFmtId="0" fontId="76" fillId="40" borderId="93" xfId="0" applyFont="1" applyFill="1" applyBorder="1" applyAlignment="1">
      <alignment horizontal="center" vertical="center" wrapText="1"/>
    </xf>
    <xf numFmtId="0" fontId="66" fillId="0" borderId="73" xfId="0" applyFont="1" applyBorder="1" applyAlignment="1">
      <alignment horizontal="center"/>
    </xf>
    <xf numFmtId="0" fontId="66" fillId="0" borderId="72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6" fillId="0" borderId="60" xfId="0" applyFont="1" applyBorder="1" applyAlignment="1">
      <alignment horizontal="center"/>
    </xf>
    <xf numFmtId="0" fontId="66" fillId="0" borderId="64" xfId="0" applyFont="1" applyBorder="1" applyAlignment="1">
      <alignment horizontal="center"/>
    </xf>
    <xf numFmtId="0" fontId="22" fillId="30" borderId="22" xfId="0" applyFont="1" applyFill="1" applyBorder="1" applyAlignment="1">
      <alignment horizontal="center" vertical="center"/>
    </xf>
    <xf numFmtId="0" fontId="22" fillId="30" borderId="1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0" fillId="0" borderId="35" xfId="0" applyBorder="1" applyAlignment="1">
      <alignment/>
    </xf>
    <xf numFmtId="0" fontId="9" fillId="18" borderId="88" xfId="0" applyFont="1" applyFill="1" applyBorder="1" applyAlignment="1">
      <alignment horizontal="center" vertical="center" wrapText="1"/>
    </xf>
    <xf numFmtId="0" fontId="9" fillId="18" borderId="89" xfId="0" applyFont="1" applyFill="1" applyBorder="1" applyAlignment="1">
      <alignment horizontal="center" vertical="center" wrapText="1"/>
    </xf>
    <xf numFmtId="0" fontId="9" fillId="18" borderId="90" xfId="0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/>
    </xf>
    <xf numFmtId="0" fontId="22" fillId="30" borderId="45" xfId="0" applyFont="1" applyFill="1" applyBorder="1" applyAlignment="1">
      <alignment horizontal="center" vertical="center"/>
    </xf>
    <xf numFmtId="0" fontId="22" fillId="30" borderId="47" xfId="0" applyFont="1" applyFill="1" applyBorder="1" applyAlignment="1">
      <alignment horizontal="center" vertical="center"/>
    </xf>
    <xf numFmtId="0" fontId="9" fillId="18" borderId="27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0" fontId="26" fillId="18" borderId="25" xfId="0" applyFont="1" applyFill="1" applyBorder="1" applyAlignment="1">
      <alignment horizontal="center" vertical="center" wrapText="1"/>
    </xf>
    <xf numFmtId="0" fontId="26" fillId="18" borderId="35" xfId="0" applyFont="1" applyFill="1" applyBorder="1" applyAlignment="1">
      <alignment horizontal="center" vertical="center" wrapText="1"/>
    </xf>
    <xf numFmtId="0" fontId="9" fillId="18" borderId="86" xfId="0" applyFont="1" applyFill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35" xfId="0" applyFont="1" applyFill="1" applyBorder="1" applyAlignment="1">
      <alignment horizontal="center" vertical="center" wrapText="1"/>
    </xf>
    <xf numFmtId="0" fontId="2" fillId="4" borderId="10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/>
    </xf>
    <xf numFmtId="0" fontId="65" fillId="0" borderId="60" xfId="0" applyFont="1" applyBorder="1" applyAlignment="1">
      <alignment horizontal="center"/>
    </xf>
    <xf numFmtId="0" fontId="65" fillId="0" borderId="107" xfId="0" applyFont="1" applyBorder="1" applyAlignment="1">
      <alignment horizontal="center"/>
    </xf>
    <xf numFmtId="0" fontId="2" fillId="4" borderId="88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10" fillId="4" borderId="108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38" borderId="61" xfId="0" applyFont="1" applyFill="1" applyBorder="1" applyAlignment="1">
      <alignment horizontal="center" vertical="center" wrapText="1"/>
    </xf>
    <xf numFmtId="0" fontId="10" fillId="38" borderId="76" xfId="0" applyFont="1" applyFill="1" applyBorder="1" applyAlignment="1">
      <alignment horizontal="center" vertical="center" wrapText="1"/>
    </xf>
    <xf numFmtId="0" fontId="22" fillId="30" borderId="26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/>
    </xf>
    <xf numFmtId="0" fontId="19" fillId="30" borderId="18" xfId="0" applyFont="1" applyFill="1" applyBorder="1" applyAlignment="1">
      <alignment horizontal="center" vertical="center"/>
    </xf>
    <xf numFmtId="0" fontId="19" fillId="30" borderId="17" xfId="0" applyFont="1" applyFill="1" applyBorder="1" applyAlignment="1">
      <alignment horizontal="center" vertical="center"/>
    </xf>
    <xf numFmtId="0" fontId="19" fillId="30" borderId="47" xfId="0" applyFont="1" applyFill="1" applyBorder="1" applyAlignment="1">
      <alignment horizontal="center" vertical="center"/>
    </xf>
    <xf numFmtId="0" fontId="19" fillId="30" borderId="45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45" xfId="0" applyFont="1" applyFill="1" applyBorder="1" applyAlignment="1">
      <alignment horizontal="center" vertical="center" wrapText="1"/>
    </xf>
    <xf numFmtId="3" fontId="19" fillId="32" borderId="17" xfId="0" applyNumberFormat="1" applyFont="1" applyFill="1" applyBorder="1" applyAlignment="1">
      <alignment horizontal="center" vertical="center"/>
    </xf>
    <xf numFmtId="3" fontId="19" fillId="32" borderId="45" xfId="0" applyNumberFormat="1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left" vertical="center" wrapText="1"/>
    </xf>
    <xf numFmtId="0" fontId="22" fillId="32" borderId="45" xfId="0" applyFont="1" applyFill="1" applyBorder="1" applyAlignment="1">
      <alignment horizontal="left" vertical="center" wrapText="1"/>
    </xf>
    <xf numFmtId="0" fontId="22" fillId="32" borderId="22" xfId="0" applyFont="1" applyFill="1" applyBorder="1" applyAlignment="1">
      <alignment horizontal="left" vertical="center" wrapText="1"/>
    </xf>
    <xf numFmtId="3" fontId="22" fillId="32" borderId="22" xfId="0" applyNumberFormat="1" applyFont="1" applyFill="1" applyBorder="1" applyAlignment="1">
      <alignment horizontal="center" vertical="center"/>
    </xf>
    <xf numFmtId="3" fontId="22" fillId="32" borderId="17" xfId="0" applyNumberFormat="1" applyFont="1" applyFill="1" applyBorder="1" applyAlignment="1">
      <alignment horizontal="center" vertical="center"/>
    </xf>
    <xf numFmtId="3" fontId="22" fillId="32" borderId="45" xfId="0" applyNumberFormat="1" applyFont="1" applyFill="1" applyBorder="1" applyAlignment="1">
      <alignment horizontal="center" vertical="center"/>
    </xf>
    <xf numFmtId="0" fontId="66" fillId="0" borderId="40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0" fontId="66" fillId="0" borderId="106" xfId="0" applyFont="1" applyBorder="1" applyAlignment="1">
      <alignment horizontal="center"/>
    </xf>
    <xf numFmtId="0" fontId="19" fillId="30" borderId="22" xfId="0" applyFont="1" applyFill="1" applyBorder="1" applyAlignment="1">
      <alignment horizontal="center" vertical="center"/>
    </xf>
    <xf numFmtId="0" fontId="19" fillId="32" borderId="22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65" fillId="0" borderId="109" xfId="0" applyFont="1" applyBorder="1" applyAlignment="1">
      <alignment horizontal="center"/>
    </xf>
    <xf numFmtId="0" fontId="3" fillId="36" borderId="104" xfId="0" applyFont="1" applyFill="1" applyBorder="1" applyAlignment="1">
      <alignment horizontal="center" vertical="center" textRotation="90" wrapText="1"/>
    </xf>
    <xf numFmtId="0" fontId="3" fillId="36" borderId="105" xfId="0" applyFont="1" applyFill="1" applyBorder="1" applyAlignment="1">
      <alignment horizontal="center" vertical="center" textRotation="90" wrapText="1"/>
    </xf>
    <xf numFmtId="0" fontId="3" fillId="36" borderId="24" xfId="0" applyFont="1" applyFill="1" applyBorder="1" applyAlignment="1">
      <alignment horizontal="center" vertical="center" textRotation="90" wrapText="1"/>
    </xf>
    <xf numFmtId="0" fontId="17" fillId="30" borderId="0" xfId="0" applyFont="1" applyFill="1" applyBorder="1" applyAlignment="1">
      <alignment vertical="center" wrapText="1"/>
    </xf>
    <xf numFmtId="0" fontId="65" fillId="30" borderId="0" xfId="0" applyFont="1" applyFill="1" applyBorder="1" applyAlignment="1">
      <alignment vertical="center" wrapText="1"/>
    </xf>
    <xf numFmtId="0" fontId="10" fillId="36" borderId="45" xfId="0" applyFont="1" applyFill="1" applyBorder="1" applyAlignment="1">
      <alignment horizontal="center" vertical="center" wrapText="1"/>
    </xf>
    <xf numFmtId="3" fontId="19" fillId="32" borderId="22" xfId="0" applyNumberFormat="1" applyFont="1" applyFill="1" applyBorder="1" applyAlignment="1">
      <alignment horizontal="center" vertical="center"/>
    </xf>
    <xf numFmtId="0" fontId="22" fillId="30" borderId="14" xfId="0" applyFont="1" applyFill="1" applyBorder="1" applyAlignment="1">
      <alignment horizontal="center" vertical="center"/>
    </xf>
    <xf numFmtId="0" fontId="22" fillId="30" borderId="15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left" vertical="center" wrapText="1"/>
    </xf>
    <xf numFmtId="0" fontId="66" fillId="0" borderId="28" xfId="0" applyFont="1" applyBorder="1" applyAlignment="1">
      <alignment horizontal="center" vertical="center" wrapText="1"/>
    </xf>
    <xf numFmtId="3" fontId="22" fillId="32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7" fillId="0" borderId="39" xfId="0" applyFont="1" applyBorder="1" applyAlignment="1">
      <alignment horizontal="center"/>
    </xf>
    <xf numFmtId="0" fontId="12" fillId="18" borderId="42" xfId="0" applyFont="1" applyFill="1" applyBorder="1" applyAlignment="1">
      <alignment horizontal="center" vertical="center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7" fillId="0" borderId="73" xfId="0" applyFont="1" applyBorder="1" applyAlignment="1">
      <alignment horizontal="center"/>
    </xf>
    <xf numFmtId="0" fontId="77" fillId="0" borderId="72" xfId="0" applyFont="1" applyBorder="1" applyAlignment="1">
      <alignment horizontal="center"/>
    </xf>
    <xf numFmtId="0" fontId="77" fillId="0" borderId="59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textRotation="90" wrapText="1"/>
    </xf>
    <xf numFmtId="0" fontId="12" fillId="18" borderId="33" xfId="0" applyFont="1" applyFill="1" applyBorder="1" applyAlignment="1">
      <alignment horizontal="center" vertical="center" wrapText="1"/>
    </xf>
    <xf numFmtId="0" fontId="12" fillId="18" borderId="31" xfId="0" applyFont="1" applyFill="1" applyBorder="1" applyAlignment="1">
      <alignment horizontal="center" vertical="center" wrapText="1"/>
    </xf>
    <xf numFmtId="0" fontId="12" fillId="18" borderId="3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35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86" xfId="0" applyFont="1" applyFill="1" applyBorder="1" applyAlignment="1">
      <alignment horizontal="center" vertical="center"/>
    </xf>
    <xf numFmtId="0" fontId="13" fillId="18" borderId="3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120" zoomScaleNormal="120" zoomScalePageLayoutView="0" workbookViewId="0" topLeftCell="A19">
      <selection activeCell="C19" sqref="C19"/>
    </sheetView>
  </sheetViews>
  <sheetFormatPr defaultColWidth="11.421875" defaultRowHeight="15"/>
  <cols>
    <col min="1" max="1" width="4.28125" style="0" customWidth="1"/>
    <col min="2" max="2" width="32.00390625" style="0" customWidth="1"/>
    <col min="3" max="3" width="12.140625" style="0" customWidth="1"/>
    <col min="4" max="4" width="5.28125" style="0" customWidth="1"/>
    <col min="5" max="5" width="7.28125" style="0" customWidth="1"/>
    <col min="6" max="6" width="6.57421875" style="0" customWidth="1"/>
    <col min="7" max="7" width="8.14062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3.28125" style="0" customWidth="1"/>
    <col min="12" max="12" width="11.140625" style="0" customWidth="1"/>
    <col min="13" max="13" width="10.421875" style="0" customWidth="1"/>
    <col min="14" max="14" width="11.7109375" style="0" customWidth="1"/>
    <col min="15" max="17" width="10.7109375" style="0" customWidth="1"/>
    <col min="18" max="18" width="8.00390625" style="0" customWidth="1"/>
    <col min="19" max="22" width="11.57421875" style="0" customWidth="1"/>
    <col min="23" max="23" width="9.8515625" style="0" customWidth="1"/>
    <col min="24" max="24" width="11.57421875" style="0" customWidth="1"/>
    <col min="25" max="27" width="12.7109375" style="0" customWidth="1"/>
  </cols>
  <sheetData>
    <row r="1" spans="1:27" ht="23.25">
      <c r="A1" s="160"/>
      <c r="B1" s="160"/>
      <c r="C1" s="3"/>
      <c r="E1" s="3"/>
      <c r="G1" s="3"/>
      <c r="H1" s="174" t="s">
        <v>4</v>
      </c>
      <c r="I1" s="3"/>
      <c r="K1" s="175"/>
      <c r="L1" s="174"/>
      <c r="O1" s="22"/>
      <c r="P1" s="160"/>
      <c r="Q1" s="160"/>
      <c r="R1" s="22"/>
      <c r="S1" s="160"/>
      <c r="T1" s="22"/>
      <c r="U1" s="160"/>
      <c r="V1" s="22"/>
      <c r="W1" s="160"/>
      <c r="X1" s="22"/>
      <c r="Y1" s="160"/>
      <c r="Z1" s="22"/>
      <c r="AA1" s="160"/>
    </row>
    <row r="2" spans="1:27" s="25" customFormat="1" ht="7.5" customHeight="1" thickBot="1">
      <c r="A2" s="160"/>
      <c r="B2" s="176"/>
      <c r="C2" s="177"/>
      <c r="D2" s="178"/>
      <c r="E2" s="177"/>
      <c r="F2" s="178"/>
      <c r="G2" s="177"/>
      <c r="H2" s="178"/>
      <c r="I2" s="177"/>
      <c r="J2"/>
      <c r="K2" s="3"/>
      <c r="L2"/>
      <c r="M2"/>
      <c r="N2"/>
      <c r="O2" s="22"/>
      <c r="P2" s="160"/>
      <c r="Q2" s="160"/>
      <c r="R2" s="22"/>
      <c r="S2" s="160"/>
      <c r="T2" s="22"/>
      <c r="U2" s="160"/>
      <c r="V2" s="22"/>
      <c r="W2" s="160"/>
      <c r="X2" s="22"/>
      <c r="Y2" s="160"/>
      <c r="Z2" s="22"/>
      <c r="AA2" s="160"/>
    </row>
    <row r="3" spans="1:27" s="22" customFormat="1" ht="16.5" customHeight="1">
      <c r="A3" s="181"/>
      <c r="B3" s="179" t="s">
        <v>30</v>
      </c>
      <c r="C3" s="402" t="s">
        <v>138</v>
      </c>
      <c r="D3" s="402"/>
      <c r="E3" s="402"/>
      <c r="F3" s="402"/>
      <c r="G3" s="402"/>
      <c r="H3" s="402"/>
      <c r="I3" s="403"/>
      <c r="K3" s="160"/>
      <c r="L3" s="160"/>
      <c r="M3" s="160"/>
      <c r="N3" s="414" t="s">
        <v>67</v>
      </c>
      <c r="O3" s="415"/>
      <c r="P3" s="415"/>
      <c r="Q3" s="415"/>
      <c r="R3" s="415"/>
      <c r="S3" s="415"/>
      <c r="T3" s="416"/>
      <c r="U3" s="160"/>
      <c r="W3" s="160"/>
      <c r="Y3" s="160"/>
      <c r="AA3" s="160"/>
    </row>
    <row r="4" spans="1:27" s="22" customFormat="1" ht="17.25" customHeight="1">
      <c r="A4" s="181"/>
      <c r="B4" s="180" t="s">
        <v>31</v>
      </c>
      <c r="C4" s="404">
        <v>2022</v>
      </c>
      <c r="D4" s="404"/>
      <c r="E4" s="404"/>
      <c r="F4" s="404"/>
      <c r="G4" s="404"/>
      <c r="H4" s="404"/>
      <c r="I4" s="405"/>
      <c r="K4" s="160"/>
      <c r="L4" s="160"/>
      <c r="M4" s="160"/>
      <c r="N4" s="160"/>
      <c r="P4" s="160"/>
      <c r="Q4" s="160"/>
      <c r="S4" s="160"/>
      <c r="U4" s="160"/>
      <c r="W4" s="160"/>
      <c r="Y4" s="160"/>
      <c r="AA4" s="160"/>
    </row>
    <row r="5" spans="1:27" s="22" customFormat="1" ht="16.5" customHeight="1">
      <c r="A5" s="182"/>
      <c r="B5" s="180" t="s">
        <v>32</v>
      </c>
      <c r="C5" s="404" t="s">
        <v>163</v>
      </c>
      <c r="D5" s="404"/>
      <c r="E5" s="404"/>
      <c r="F5" s="404"/>
      <c r="G5" s="404"/>
      <c r="H5" s="404"/>
      <c r="I5" s="405"/>
      <c r="K5" s="160"/>
      <c r="L5" s="160"/>
      <c r="M5" s="160"/>
      <c r="N5" s="160"/>
      <c r="P5" s="160"/>
      <c r="Q5" s="160"/>
      <c r="S5" s="160"/>
      <c r="U5" s="160"/>
      <c r="W5" s="160"/>
      <c r="Y5" s="160"/>
      <c r="AA5" s="160"/>
    </row>
    <row r="6" spans="1:27" s="22" customFormat="1" ht="30.75" customHeight="1">
      <c r="A6" s="182"/>
      <c r="B6" s="180" t="s">
        <v>33</v>
      </c>
      <c r="C6" s="404" t="s">
        <v>149</v>
      </c>
      <c r="D6" s="404"/>
      <c r="E6" s="404"/>
      <c r="F6" s="404"/>
      <c r="G6" s="404"/>
      <c r="H6" s="404"/>
      <c r="I6" s="405"/>
      <c r="K6" s="160"/>
      <c r="L6" s="160"/>
      <c r="M6" s="160"/>
      <c r="N6" s="160"/>
      <c r="P6" s="160"/>
      <c r="Q6" s="160"/>
      <c r="S6" s="160"/>
      <c r="U6" s="160"/>
      <c r="W6" s="160"/>
      <c r="Y6" s="160"/>
      <c r="AA6" s="160"/>
    </row>
    <row r="7" spans="1:15" s="22" customFormat="1" ht="18" customHeight="1" thickBot="1">
      <c r="A7" s="182"/>
      <c r="B7" s="183" t="s">
        <v>34</v>
      </c>
      <c r="C7" s="411" t="s">
        <v>179</v>
      </c>
      <c r="D7" s="412"/>
      <c r="E7" s="412"/>
      <c r="F7" s="412"/>
      <c r="G7" s="412"/>
      <c r="H7" s="412"/>
      <c r="I7" s="413"/>
      <c r="K7" s="160"/>
      <c r="L7" s="160"/>
      <c r="M7" s="160"/>
      <c r="N7" s="160"/>
      <c r="O7" s="160"/>
    </row>
    <row r="8" spans="9:11" s="22" customFormat="1" ht="16.5" customHeight="1">
      <c r="I8" s="160"/>
      <c r="K8" s="160"/>
    </row>
    <row r="9" ht="19.5" customHeight="1" thickBot="1">
      <c r="B9" s="1"/>
    </row>
    <row r="10" spans="1:24" ht="20.25" customHeight="1" thickBot="1">
      <c r="A10" s="392" t="s">
        <v>22</v>
      </c>
      <c r="B10" s="393"/>
      <c r="C10" s="393"/>
      <c r="D10" s="393"/>
      <c r="E10" s="393"/>
      <c r="F10" s="393"/>
      <c r="G10" s="394"/>
      <c r="H10" s="399" t="s">
        <v>25</v>
      </c>
      <c r="I10" s="417" t="s">
        <v>26</v>
      </c>
      <c r="J10" s="418"/>
      <c r="K10" s="418"/>
      <c r="L10" s="419"/>
      <c r="M10" s="387" t="s">
        <v>27</v>
      </c>
      <c r="N10" s="388"/>
      <c r="O10" s="389"/>
      <c r="P10" s="408" t="s">
        <v>0</v>
      </c>
      <c r="Q10" s="409"/>
      <c r="R10" s="409"/>
      <c r="S10" s="409"/>
      <c r="T10" s="409"/>
      <c r="U10" s="409"/>
      <c r="V10" s="410"/>
      <c r="W10" s="385" t="s">
        <v>68</v>
      </c>
      <c r="X10" s="386"/>
    </row>
    <row r="11" spans="1:24" s="168" customFormat="1" ht="41.25" customHeight="1">
      <c r="A11" s="395" t="s">
        <v>20</v>
      </c>
      <c r="B11" s="390" t="s">
        <v>21</v>
      </c>
      <c r="C11" s="390" t="s">
        <v>53</v>
      </c>
      <c r="D11" s="390" t="s">
        <v>7</v>
      </c>
      <c r="E11" s="390" t="s">
        <v>47</v>
      </c>
      <c r="F11" s="390" t="s">
        <v>9</v>
      </c>
      <c r="G11" s="406" t="s">
        <v>29</v>
      </c>
      <c r="H11" s="400"/>
      <c r="I11" s="372" t="s">
        <v>11</v>
      </c>
      <c r="J11" s="163" t="s">
        <v>28</v>
      </c>
      <c r="K11" s="163" t="s">
        <v>12</v>
      </c>
      <c r="L11" s="164" t="s">
        <v>64</v>
      </c>
      <c r="M11" s="158" t="s">
        <v>71</v>
      </c>
      <c r="N11" s="165" t="s">
        <v>70</v>
      </c>
      <c r="O11" s="166" t="s">
        <v>65</v>
      </c>
      <c r="P11" s="158" t="s">
        <v>103</v>
      </c>
      <c r="Q11" s="165" t="s">
        <v>104</v>
      </c>
      <c r="R11" s="377" t="s">
        <v>52</v>
      </c>
      <c r="S11" s="165" t="s">
        <v>60</v>
      </c>
      <c r="T11" s="165" t="s">
        <v>5</v>
      </c>
      <c r="U11" s="165" t="s">
        <v>69</v>
      </c>
      <c r="V11" s="167" t="s">
        <v>93</v>
      </c>
      <c r="W11" s="372" t="s">
        <v>6</v>
      </c>
      <c r="X11" s="397" t="s">
        <v>54</v>
      </c>
    </row>
    <row r="12" spans="1:24" s="19" customFormat="1" ht="14.25" customHeight="1" thickBot="1">
      <c r="A12" s="396"/>
      <c r="B12" s="391"/>
      <c r="C12" s="391"/>
      <c r="D12" s="391"/>
      <c r="E12" s="391"/>
      <c r="F12" s="391"/>
      <c r="G12" s="407"/>
      <c r="H12" s="401"/>
      <c r="I12" s="373"/>
      <c r="J12" s="5">
        <v>12</v>
      </c>
      <c r="K12" s="9" t="s">
        <v>59</v>
      </c>
      <c r="L12" s="16" t="s">
        <v>57</v>
      </c>
      <c r="M12" s="7">
        <v>15</v>
      </c>
      <c r="N12" s="5">
        <v>12</v>
      </c>
      <c r="O12" s="103">
        <v>15</v>
      </c>
      <c r="P12" s="27">
        <v>7</v>
      </c>
      <c r="Q12" s="113">
        <v>12</v>
      </c>
      <c r="R12" s="377"/>
      <c r="S12" s="26">
        <v>7</v>
      </c>
      <c r="T12" s="30">
        <v>10</v>
      </c>
      <c r="U12" s="30">
        <v>3</v>
      </c>
      <c r="V12" s="114" t="s">
        <v>140</v>
      </c>
      <c r="W12" s="373"/>
      <c r="X12" s="398"/>
    </row>
    <row r="13" spans="1:24" s="19" customFormat="1" ht="15.75" customHeight="1">
      <c r="A13" s="382">
        <v>1</v>
      </c>
      <c r="B13" s="383" t="s">
        <v>164</v>
      </c>
      <c r="C13" s="381"/>
      <c r="D13" s="384">
        <v>1</v>
      </c>
      <c r="E13" s="381" t="s">
        <v>49</v>
      </c>
      <c r="F13" s="381">
        <v>1</v>
      </c>
      <c r="G13" s="366" t="s">
        <v>135</v>
      </c>
      <c r="H13" s="161" t="s">
        <v>23</v>
      </c>
      <c r="I13" s="56">
        <v>44650</v>
      </c>
      <c r="J13" s="75">
        <f>I13+12</f>
        <v>44662</v>
      </c>
      <c r="K13" s="75">
        <f>J13+3</f>
        <v>44665</v>
      </c>
      <c r="L13" s="76">
        <f>K13+30+2</f>
        <v>44697</v>
      </c>
      <c r="M13" s="56">
        <f>L13+15+1</f>
        <v>44713</v>
      </c>
      <c r="N13" s="75">
        <f>M13+12</f>
        <v>44725</v>
      </c>
      <c r="O13" s="76">
        <f>N13+15</f>
        <v>44740</v>
      </c>
      <c r="P13" s="115">
        <f>O13+7</f>
        <v>44747</v>
      </c>
      <c r="Q13" s="69">
        <f>P13+12+1</f>
        <v>44760</v>
      </c>
      <c r="R13" s="54" t="s">
        <v>35</v>
      </c>
      <c r="S13" s="54">
        <f>Q13+7</f>
        <v>44767</v>
      </c>
      <c r="T13" s="54">
        <f>S13+10</f>
        <v>44777</v>
      </c>
      <c r="U13" s="55">
        <f>T13+3+1</f>
        <v>44781</v>
      </c>
      <c r="V13" s="116">
        <f>U13+3</f>
        <v>44784</v>
      </c>
      <c r="W13" s="118"/>
      <c r="X13" s="119"/>
    </row>
    <row r="14" spans="1:24" s="19" customFormat="1" ht="12" customHeight="1">
      <c r="A14" s="382"/>
      <c r="B14" s="383"/>
      <c r="C14" s="381"/>
      <c r="D14" s="384"/>
      <c r="E14" s="381"/>
      <c r="F14" s="381"/>
      <c r="G14" s="366"/>
      <c r="H14" s="162" t="s">
        <v>24</v>
      </c>
      <c r="I14" s="154"/>
      <c r="J14" s="155"/>
      <c r="K14" s="155"/>
      <c r="L14" s="156"/>
      <c r="M14" s="59"/>
      <c r="N14" s="60"/>
      <c r="O14" s="77"/>
      <c r="P14" s="70"/>
      <c r="Q14" s="71"/>
      <c r="R14" s="60"/>
      <c r="S14" s="60"/>
      <c r="T14" s="60"/>
      <c r="U14" s="60"/>
      <c r="V14" s="77"/>
      <c r="W14" s="59"/>
      <c r="X14" s="61"/>
    </row>
    <row r="15" spans="1:24" s="19" customFormat="1" ht="12" customHeight="1">
      <c r="A15" s="234">
        <v>2</v>
      </c>
      <c r="B15" s="235" t="s">
        <v>151</v>
      </c>
      <c r="C15" s="236"/>
      <c r="D15" s="237">
        <v>1</v>
      </c>
      <c r="E15" s="236" t="s">
        <v>48</v>
      </c>
      <c r="F15" s="236">
        <v>2</v>
      </c>
      <c r="G15" s="238" t="s">
        <v>162</v>
      </c>
      <c r="H15" s="242" t="s">
        <v>23</v>
      </c>
      <c r="I15" s="56">
        <v>44652</v>
      </c>
      <c r="J15" s="75">
        <f>I15+12</f>
        <v>44664</v>
      </c>
      <c r="K15" s="75">
        <f>J15+3+2</f>
        <v>44669</v>
      </c>
      <c r="L15" s="76">
        <f>K15+30+2</f>
        <v>44701</v>
      </c>
      <c r="M15" s="56">
        <f>L15+15+1+1</f>
        <v>44718</v>
      </c>
      <c r="N15" s="75">
        <f>M15+12+2</f>
        <v>44732</v>
      </c>
      <c r="O15" s="76">
        <f>N15+15</f>
        <v>44747</v>
      </c>
      <c r="P15" s="115">
        <f>O15+7</f>
        <v>44754</v>
      </c>
      <c r="Q15" s="69">
        <f>P15+12+1</f>
        <v>44767</v>
      </c>
      <c r="R15" s="54" t="s">
        <v>35</v>
      </c>
      <c r="S15" s="54">
        <f>Q15+7</f>
        <v>44774</v>
      </c>
      <c r="T15" s="54">
        <f>S15+10</f>
        <v>44784</v>
      </c>
      <c r="U15" s="55">
        <f>T15+3+1</f>
        <v>44788</v>
      </c>
      <c r="V15" s="116">
        <f>U15+3</f>
        <v>44791</v>
      </c>
      <c r="W15" s="59"/>
      <c r="X15" s="61"/>
    </row>
    <row r="16" spans="1:24" s="19" customFormat="1" ht="12" customHeight="1">
      <c r="A16" s="234"/>
      <c r="B16" s="235"/>
      <c r="C16" s="236"/>
      <c r="D16" s="237"/>
      <c r="E16" s="236"/>
      <c r="F16" s="236"/>
      <c r="G16" s="238"/>
      <c r="H16" s="242"/>
      <c r="I16" s="154"/>
      <c r="J16" s="155"/>
      <c r="K16" s="155"/>
      <c r="L16" s="156"/>
      <c r="M16" s="59"/>
      <c r="N16" s="60"/>
      <c r="O16" s="77"/>
      <c r="P16" s="70"/>
      <c r="Q16" s="71"/>
      <c r="R16" s="60"/>
      <c r="S16" s="60"/>
      <c r="T16" s="60"/>
      <c r="U16" s="60"/>
      <c r="V16" s="77"/>
      <c r="W16" s="59"/>
      <c r="X16" s="61"/>
    </row>
    <row r="17" spans="1:24" s="19" customFormat="1" ht="14.25" customHeight="1">
      <c r="A17" s="382">
        <v>3</v>
      </c>
      <c r="B17" s="383"/>
      <c r="C17" s="381"/>
      <c r="D17" s="384"/>
      <c r="E17" s="381"/>
      <c r="F17" s="381"/>
      <c r="G17" s="366"/>
      <c r="H17" s="161" t="s">
        <v>23</v>
      </c>
      <c r="I17" s="62"/>
      <c r="J17" s="63"/>
      <c r="K17" s="63"/>
      <c r="L17" s="78"/>
      <c r="M17" s="62"/>
      <c r="N17" s="63"/>
      <c r="O17" s="78"/>
      <c r="P17" s="72"/>
      <c r="Q17" s="73"/>
      <c r="R17" s="63"/>
      <c r="S17" s="63"/>
      <c r="T17" s="63"/>
      <c r="U17" s="55"/>
      <c r="V17" s="78"/>
      <c r="W17" s="62"/>
      <c r="X17" s="64"/>
    </row>
    <row r="18" spans="1:24" s="19" customFormat="1" ht="11.25" customHeight="1" thickBot="1">
      <c r="A18" s="382"/>
      <c r="B18" s="383"/>
      <c r="C18" s="381"/>
      <c r="D18" s="384"/>
      <c r="E18" s="381"/>
      <c r="F18" s="381"/>
      <c r="G18" s="366"/>
      <c r="H18" s="162" t="s">
        <v>24</v>
      </c>
      <c r="I18" s="59"/>
      <c r="J18" s="60"/>
      <c r="K18" s="60"/>
      <c r="L18" s="77"/>
      <c r="M18" s="59"/>
      <c r="N18" s="60"/>
      <c r="O18" s="77"/>
      <c r="P18" s="70"/>
      <c r="Q18" s="71"/>
      <c r="R18" s="60"/>
      <c r="S18" s="60"/>
      <c r="T18" s="60"/>
      <c r="U18" s="60"/>
      <c r="V18" s="77"/>
      <c r="W18" s="59"/>
      <c r="X18" s="61"/>
    </row>
    <row r="19" spans="1:24" s="19" customFormat="1" ht="15.75" thickBot="1">
      <c r="A19" s="111"/>
      <c r="B19" s="112" t="s">
        <v>3</v>
      </c>
      <c r="C19" s="159"/>
      <c r="D19" s="108"/>
      <c r="E19" s="84"/>
      <c r="F19" s="84"/>
      <c r="G19" s="85"/>
      <c r="H19" s="74"/>
      <c r="I19" s="79"/>
      <c r="J19" s="65"/>
      <c r="K19" s="65"/>
      <c r="L19" s="66"/>
      <c r="M19" s="80"/>
      <c r="N19" s="81"/>
      <c r="O19" s="82"/>
      <c r="P19" s="104"/>
      <c r="Q19" s="104"/>
      <c r="R19" s="81"/>
      <c r="S19" s="81"/>
      <c r="T19" s="81"/>
      <c r="U19" s="83"/>
      <c r="V19" s="117"/>
      <c r="W19" s="67"/>
      <c r="X19" s="68"/>
    </row>
    <row r="20" spans="17:27" s="19" customFormat="1" ht="12" customHeight="1" thickBot="1">
      <c r="Q20" s="31"/>
      <c r="W20" s="21"/>
      <c r="X20" s="21"/>
      <c r="AA20" s="20"/>
    </row>
    <row r="21" spans="2:17" s="19" customFormat="1" ht="16.5" customHeight="1" thickBot="1">
      <c r="B21" s="378" t="s">
        <v>119</v>
      </c>
      <c r="C21" s="379"/>
      <c r="D21" s="379"/>
      <c r="E21" s="379"/>
      <c r="F21" s="380"/>
      <c r="Q21" s="31"/>
    </row>
    <row r="22" spans="1:23" s="19" customFormat="1" ht="11.25" customHeight="1" thickBot="1">
      <c r="A22"/>
      <c r="B22" s="32"/>
      <c r="C22" s="32"/>
      <c r="D22" s="32"/>
      <c r="E22" s="32"/>
      <c r="F22" s="32"/>
      <c r="G22"/>
      <c r="H22"/>
      <c r="I22"/>
      <c r="J22"/>
      <c r="K22"/>
      <c r="Q22"/>
      <c r="R22"/>
      <c r="S22" s="370" t="s">
        <v>45</v>
      </c>
      <c r="T22" s="371"/>
      <c r="U22" s="361" t="s">
        <v>46</v>
      </c>
      <c r="V22" s="362"/>
      <c r="W22" s="363"/>
    </row>
    <row r="23" spans="1:23" s="19" customFormat="1" ht="19.5" customHeight="1" thickBot="1">
      <c r="A23"/>
      <c r="B23" s="340" t="s">
        <v>36</v>
      </c>
      <c r="C23" s="340"/>
      <c r="G23"/>
      <c r="H23" s="358" t="s">
        <v>42</v>
      </c>
      <c r="I23" s="359"/>
      <c r="J23" s="359"/>
      <c r="K23" s="359"/>
      <c r="L23" s="360"/>
      <c r="Q23"/>
      <c r="R23"/>
      <c r="S23" s="367">
        <v>1</v>
      </c>
      <c r="T23" s="368"/>
      <c r="U23" s="369" t="s">
        <v>107</v>
      </c>
      <c r="V23" s="338"/>
      <c r="W23" s="339"/>
    </row>
    <row r="24" spans="1:23" s="19" customFormat="1" ht="19.5" customHeight="1" thickBot="1">
      <c r="A24"/>
      <c r="B24" s="340" t="s">
        <v>37</v>
      </c>
      <c r="C24" s="340"/>
      <c r="H24" s="330">
        <v>1</v>
      </c>
      <c r="I24" s="330" t="s">
        <v>115</v>
      </c>
      <c r="J24" s="344" t="s">
        <v>113</v>
      </c>
      <c r="K24" s="345"/>
      <c r="L24" s="346"/>
      <c r="N24" s="358" t="s">
        <v>42</v>
      </c>
      <c r="O24" s="359"/>
      <c r="P24" s="359"/>
      <c r="Q24" s="359"/>
      <c r="R24" s="360"/>
      <c r="S24" s="356">
        <v>2</v>
      </c>
      <c r="T24" s="357"/>
      <c r="U24" s="369" t="s">
        <v>108</v>
      </c>
      <c r="V24" s="338"/>
      <c r="W24" s="339"/>
    </row>
    <row r="25" spans="1:25" s="19" customFormat="1" ht="19.5" thickBot="1">
      <c r="A25"/>
      <c r="B25" s="340" t="s">
        <v>38</v>
      </c>
      <c r="C25" s="340"/>
      <c r="H25" s="330">
        <v>2</v>
      </c>
      <c r="I25" s="330" t="s">
        <v>43</v>
      </c>
      <c r="J25" s="344" t="s">
        <v>44</v>
      </c>
      <c r="K25" s="345"/>
      <c r="L25" s="346"/>
      <c r="N25" s="330">
        <v>1</v>
      </c>
      <c r="O25" s="330" t="s">
        <v>122</v>
      </c>
      <c r="P25" s="344" t="s">
        <v>123</v>
      </c>
      <c r="Q25" s="345"/>
      <c r="R25" s="346"/>
      <c r="S25" s="364">
        <v>3</v>
      </c>
      <c r="T25" s="365"/>
      <c r="U25" s="374" t="s">
        <v>109</v>
      </c>
      <c r="V25" s="375"/>
      <c r="W25" s="376"/>
      <c r="Y25" s="21"/>
    </row>
    <row r="26" spans="1:25" s="19" customFormat="1" ht="19.5" thickBot="1">
      <c r="A26"/>
      <c r="B26" s="340" t="s">
        <v>39</v>
      </c>
      <c r="C26" s="340"/>
      <c r="H26" s="330">
        <v>3</v>
      </c>
      <c r="I26" s="330" t="s">
        <v>114</v>
      </c>
      <c r="J26" s="344" t="s">
        <v>141</v>
      </c>
      <c r="K26" s="345"/>
      <c r="L26" s="346"/>
      <c r="N26" s="330">
        <v>2</v>
      </c>
      <c r="O26" s="330" t="s">
        <v>124</v>
      </c>
      <c r="P26" s="341" t="s">
        <v>125</v>
      </c>
      <c r="Q26" s="342"/>
      <c r="R26" s="343"/>
      <c r="S26" s="351">
        <v>4</v>
      </c>
      <c r="T26" s="352"/>
      <c r="U26" s="353" t="s">
        <v>110</v>
      </c>
      <c r="V26" s="354"/>
      <c r="W26" s="355"/>
      <c r="Y26" s="21"/>
    </row>
    <row r="27" spans="1:25" s="19" customFormat="1" ht="19.5" thickBot="1">
      <c r="A27"/>
      <c r="B27" s="340" t="s">
        <v>40</v>
      </c>
      <c r="C27" s="340"/>
      <c r="N27" s="330">
        <v>3</v>
      </c>
      <c r="O27" s="330" t="s">
        <v>126</v>
      </c>
      <c r="P27" s="344" t="s">
        <v>127</v>
      </c>
      <c r="Q27" s="345"/>
      <c r="R27" s="346"/>
      <c r="S27" s="351">
        <v>5</v>
      </c>
      <c r="T27" s="352"/>
      <c r="U27" s="353" t="s">
        <v>111</v>
      </c>
      <c r="V27" s="354"/>
      <c r="W27" s="355"/>
      <c r="Y27" s="21"/>
    </row>
    <row r="28" spans="1:25" s="19" customFormat="1" ht="21" customHeight="1" thickBot="1">
      <c r="A28"/>
      <c r="B28" s="340" t="s">
        <v>120</v>
      </c>
      <c r="C28" s="340"/>
      <c r="H28" s="358" t="s">
        <v>47</v>
      </c>
      <c r="I28" s="359"/>
      <c r="J28" s="359"/>
      <c r="K28" s="359"/>
      <c r="L28" s="360"/>
      <c r="S28" s="351">
        <v>6</v>
      </c>
      <c r="T28" s="352"/>
      <c r="U28" s="353" t="s">
        <v>112</v>
      </c>
      <c r="V28" s="354"/>
      <c r="W28" s="355"/>
      <c r="Y28" s="21"/>
    </row>
    <row r="29" spans="2:12" ht="16.5" thickBot="1">
      <c r="B29" s="153" t="s">
        <v>41</v>
      </c>
      <c r="H29" s="331">
        <v>1</v>
      </c>
      <c r="I29" s="331" t="s">
        <v>48</v>
      </c>
      <c r="J29" s="338" t="s">
        <v>118</v>
      </c>
      <c r="K29" s="338"/>
      <c r="L29" s="339"/>
    </row>
    <row r="30" spans="2:12" ht="16.5" thickBot="1">
      <c r="B30" s="340" t="s">
        <v>121</v>
      </c>
      <c r="C30" s="340"/>
      <c r="H30" s="332">
        <v>2</v>
      </c>
      <c r="I30" s="332" t="s">
        <v>49</v>
      </c>
      <c r="J30" s="349" t="s">
        <v>50</v>
      </c>
      <c r="K30" s="349"/>
      <c r="L30" s="350"/>
    </row>
    <row r="31" spans="3:12" ht="16.5" thickBot="1">
      <c r="C31" s="153"/>
      <c r="H31" s="333">
        <v>3</v>
      </c>
      <c r="I31" s="333" t="s">
        <v>51</v>
      </c>
      <c r="J31" s="347" t="s">
        <v>117</v>
      </c>
      <c r="K31" s="347"/>
      <c r="L31" s="348"/>
    </row>
    <row r="33" spans="1:21" ht="15">
      <c r="A33" s="32"/>
      <c r="B33" s="32"/>
      <c r="C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5">
      <c r="A35" s="32"/>
      <c r="B35" s="32"/>
      <c r="M35" s="32"/>
      <c r="N35" s="32"/>
      <c r="O35" s="32"/>
      <c r="P35" s="32"/>
      <c r="Q35" s="32"/>
      <c r="R35" s="32"/>
      <c r="S35" s="32"/>
      <c r="T35" s="32"/>
      <c r="U35" s="32"/>
    </row>
  </sheetData>
  <sheetProtection/>
  <mergeCells count="71">
    <mergeCell ref="A13:A14"/>
    <mergeCell ref="C11:C12"/>
    <mergeCell ref="D13:D14"/>
    <mergeCell ref="F11:F12"/>
    <mergeCell ref="D11:D12"/>
    <mergeCell ref="B11:B12"/>
    <mergeCell ref="B13:B14"/>
    <mergeCell ref="H10:H12"/>
    <mergeCell ref="C3:I3"/>
    <mergeCell ref="C4:I4"/>
    <mergeCell ref="G11:G12"/>
    <mergeCell ref="C6:I6"/>
    <mergeCell ref="P10:V10"/>
    <mergeCell ref="C7:I7"/>
    <mergeCell ref="N3:T3"/>
    <mergeCell ref="I10:L10"/>
    <mergeCell ref="C5:I5"/>
    <mergeCell ref="D17:D18"/>
    <mergeCell ref="F13:F14"/>
    <mergeCell ref="W10:X10"/>
    <mergeCell ref="M10:O10"/>
    <mergeCell ref="E11:E12"/>
    <mergeCell ref="A10:G10"/>
    <mergeCell ref="A11:A12"/>
    <mergeCell ref="C13:C14"/>
    <mergeCell ref="X11:X12"/>
    <mergeCell ref="W11:W12"/>
    <mergeCell ref="B21:F21"/>
    <mergeCell ref="B23:C23"/>
    <mergeCell ref="H23:L23"/>
    <mergeCell ref="E13:E14"/>
    <mergeCell ref="A17:A18"/>
    <mergeCell ref="B17:B18"/>
    <mergeCell ref="E17:E18"/>
    <mergeCell ref="F17:F18"/>
    <mergeCell ref="G17:G18"/>
    <mergeCell ref="C17:C18"/>
    <mergeCell ref="U27:W27"/>
    <mergeCell ref="P25:R25"/>
    <mergeCell ref="B26:C26"/>
    <mergeCell ref="B25:C25"/>
    <mergeCell ref="I11:I12"/>
    <mergeCell ref="U25:W25"/>
    <mergeCell ref="U24:W24"/>
    <mergeCell ref="J24:L24"/>
    <mergeCell ref="N24:R24"/>
    <mergeCell ref="R11:R12"/>
    <mergeCell ref="U22:W22"/>
    <mergeCell ref="S25:T25"/>
    <mergeCell ref="G13:G14"/>
    <mergeCell ref="S23:T23"/>
    <mergeCell ref="U23:W23"/>
    <mergeCell ref="S22:T22"/>
    <mergeCell ref="S26:T26"/>
    <mergeCell ref="U26:W26"/>
    <mergeCell ref="B24:C24"/>
    <mergeCell ref="J26:L26"/>
    <mergeCell ref="S28:T28"/>
    <mergeCell ref="U28:W28"/>
    <mergeCell ref="J25:L25"/>
    <mergeCell ref="S24:T24"/>
    <mergeCell ref="S27:T27"/>
    <mergeCell ref="H28:L28"/>
    <mergeCell ref="J29:L29"/>
    <mergeCell ref="B30:C30"/>
    <mergeCell ref="P26:R26"/>
    <mergeCell ref="P27:R27"/>
    <mergeCell ref="B28:C28"/>
    <mergeCell ref="J31:L31"/>
    <mergeCell ref="B27:C27"/>
    <mergeCell ref="J30:L30"/>
  </mergeCells>
  <printOptions/>
  <pageMargins left="0.17" right="0.2362204724409449" top="0.48" bottom="0.31" header="0" footer="0.18"/>
  <pageSetup horizontalDpi="600" verticalDpi="600" orientation="landscape" paperSize="9" r:id="rId1"/>
  <headerFooter>
    <oddFooter>&amp;R&amp;P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0"/>
  <sheetViews>
    <sheetView zoomScale="110" zoomScaleNormal="110" zoomScalePageLayoutView="0" workbookViewId="0" topLeftCell="A16">
      <selection activeCell="C63" sqref="C63:C64"/>
    </sheetView>
  </sheetViews>
  <sheetFormatPr defaultColWidth="11.421875" defaultRowHeight="15"/>
  <cols>
    <col min="1" max="1" width="4.57421875" style="32" customWidth="1"/>
    <col min="2" max="2" width="40.00390625" style="32" customWidth="1"/>
    <col min="3" max="3" width="10.7109375" style="32" customWidth="1"/>
    <col min="4" max="4" width="5.28125" style="32" customWidth="1"/>
    <col min="5" max="5" width="6.140625" style="32" customWidth="1"/>
    <col min="6" max="6" width="4.421875" style="32" customWidth="1"/>
    <col min="7" max="7" width="6.140625" style="32" customWidth="1"/>
    <col min="8" max="8" width="11.28125" style="32" customWidth="1"/>
    <col min="9" max="9" width="9.7109375" style="32" customWidth="1"/>
    <col min="10" max="11" width="10.421875" style="32" customWidth="1"/>
    <col min="12" max="12" width="9.8515625" style="32" customWidth="1"/>
    <col min="13" max="14" width="9.421875" style="32" customWidth="1"/>
    <col min="15" max="15" width="8.7109375" style="32" customWidth="1"/>
    <col min="16" max="16" width="8.57421875" style="32" customWidth="1"/>
    <col min="17" max="17" width="8.421875" style="32" customWidth="1"/>
    <col min="18" max="18" width="8.57421875" style="32" customWidth="1"/>
    <col min="19" max="19" width="8.8515625" style="32" customWidth="1"/>
    <col min="20" max="20" width="9.421875" style="32" customWidth="1"/>
    <col min="21" max="21" width="8.421875" style="32" customWidth="1"/>
    <col min="22" max="22" width="9.28125" style="32" customWidth="1"/>
    <col min="23" max="23" width="6.421875" style="32" customWidth="1"/>
    <col min="24" max="27" width="9.140625" style="32" customWidth="1"/>
    <col min="28" max="28" width="7.8515625" style="32" customWidth="1"/>
    <col min="29" max="29" width="9.140625" style="32" customWidth="1"/>
    <col min="30" max="30" width="12.7109375" style="32" customWidth="1"/>
    <col min="31" max="31" width="14.28125" style="32" customWidth="1"/>
    <col min="32" max="32" width="14.140625" style="32" customWidth="1"/>
    <col min="33" max="39" width="12.7109375" style="32" customWidth="1"/>
    <col min="40" max="16384" width="11.421875" style="32" customWidth="1"/>
  </cols>
  <sheetData>
    <row r="1" spans="1:29" ht="1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1:29" s="22" customFormat="1" ht="23.25">
      <c r="A2" s="270"/>
      <c r="B2" s="270"/>
      <c r="C2" s="270"/>
      <c r="D2" s="270"/>
      <c r="E2" s="271" t="s">
        <v>4</v>
      </c>
      <c r="F2" s="271"/>
      <c r="G2" s="271"/>
      <c r="H2" s="271"/>
      <c r="I2" s="272"/>
      <c r="J2" s="270"/>
      <c r="K2" s="270"/>
      <c r="L2" s="269"/>
      <c r="M2" s="269"/>
      <c r="N2" s="269"/>
      <c r="O2" s="269"/>
      <c r="P2" s="269"/>
      <c r="Q2" s="269"/>
      <c r="R2" s="269"/>
      <c r="S2" s="269"/>
      <c r="T2" s="269"/>
      <c r="U2" s="270"/>
      <c r="V2" s="270"/>
      <c r="W2" s="270"/>
      <c r="X2" s="270"/>
      <c r="Y2" s="270"/>
      <c r="Z2" s="270"/>
      <c r="AA2" s="270"/>
      <c r="AB2" s="270"/>
      <c r="AC2" s="270"/>
    </row>
    <row r="3" spans="1:29" s="36" customFormat="1" ht="15.75" thickBot="1">
      <c r="A3" s="273"/>
      <c r="B3" s="189"/>
      <c r="C3" s="189"/>
      <c r="D3" s="189"/>
      <c r="E3" s="189"/>
      <c r="F3" s="189"/>
      <c r="G3" s="189"/>
      <c r="H3" s="189"/>
      <c r="I3" s="189"/>
      <c r="J3" s="273"/>
      <c r="K3" s="273"/>
      <c r="L3" s="269"/>
      <c r="M3" s="269"/>
      <c r="N3" s="269"/>
      <c r="O3" s="269"/>
      <c r="P3" s="269"/>
      <c r="Q3" s="269"/>
      <c r="R3" s="269"/>
      <c r="S3" s="269"/>
      <c r="T3" s="269"/>
      <c r="U3" s="273"/>
      <c r="V3" s="273"/>
      <c r="W3" s="273"/>
      <c r="X3" s="274"/>
      <c r="Y3" s="273"/>
      <c r="Z3" s="273"/>
      <c r="AA3" s="273"/>
      <c r="AB3" s="273"/>
      <c r="AC3" s="273"/>
    </row>
    <row r="4" spans="1:29" ht="20.25" customHeight="1">
      <c r="A4" s="188"/>
      <c r="B4" s="187" t="s">
        <v>30</v>
      </c>
      <c r="C4" s="464" t="s">
        <v>138</v>
      </c>
      <c r="D4" s="465"/>
      <c r="E4" s="465"/>
      <c r="F4" s="465"/>
      <c r="G4" s="465"/>
      <c r="H4" s="465"/>
      <c r="I4" s="466"/>
      <c r="J4" s="275"/>
      <c r="K4" s="269"/>
      <c r="L4" s="269"/>
      <c r="M4" s="269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69"/>
      <c r="AB4" s="269"/>
      <c r="AC4" s="269"/>
    </row>
    <row r="5" spans="1:29" ht="19.5" customHeight="1">
      <c r="A5" s="188"/>
      <c r="B5" s="186" t="s">
        <v>31</v>
      </c>
      <c r="C5" s="467">
        <v>2022</v>
      </c>
      <c r="D5" s="468"/>
      <c r="E5" s="468"/>
      <c r="F5" s="468"/>
      <c r="G5" s="468"/>
      <c r="H5" s="468"/>
      <c r="I5" s="469"/>
      <c r="J5" s="275"/>
      <c r="K5" s="269"/>
      <c r="L5" s="269"/>
      <c r="M5" s="269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69"/>
      <c r="AB5" s="269"/>
      <c r="AC5" s="269"/>
    </row>
    <row r="6" spans="1:29" ht="20.25" customHeight="1">
      <c r="A6" s="188"/>
      <c r="B6" s="186" t="s">
        <v>32</v>
      </c>
      <c r="C6" s="467" t="s">
        <v>145</v>
      </c>
      <c r="D6" s="468"/>
      <c r="E6" s="468"/>
      <c r="F6" s="468"/>
      <c r="G6" s="468"/>
      <c r="H6" s="468"/>
      <c r="I6" s="469"/>
      <c r="J6" s="275"/>
      <c r="K6" s="269"/>
      <c r="L6" s="269"/>
      <c r="M6" s="269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69"/>
      <c r="AB6" s="269"/>
      <c r="AC6" s="269"/>
    </row>
    <row r="7" spans="1:29" ht="33.75" customHeight="1">
      <c r="A7" s="188"/>
      <c r="B7" s="186" t="s">
        <v>33</v>
      </c>
      <c r="C7" s="467" t="s">
        <v>150</v>
      </c>
      <c r="D7" s="468"/>
      <c r="E7" s="468"/>
      <c r="F7" s="468"/>
      <c r="G7" s="468"/>
      <c r="H7" s="468"/>
      <c r="I7" s="469"/>
      <c r="J7" s="275"/>
      <c r="K7" s="269"/>
      <c r="L7" s="269"/>
      <c r="M7" s="269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69"/>
      <c r="AB7" s="269"/>
      <c r="AC7" s="269"/>
    </row>
    <row r="8" spans="1:29" ht="24" thickBot="1">
      <c r="A8" s="188"/>
      <c r="B8" s="183" t="s">
        <v>34</v>
      </c>
      <c r="C8" s="526" t="s">
        <v>179</v>
      </c>
      <c r="D8" s="527"/>
      <c r="E8" s="527"/>
      <c r="F8" s="527"/>
      <c r="G8" s="527"/>
      <c r="H8" s="527"/>
      <c r="I8" s="528"/>
      <c r="J8" s="275"/>
      <c r="K8" s="269"/>
      <c r="L8" s="269"/>
      <c r="M8" s="269"/>
      <c r="N8" s="548" t="s">
        <v>105</v>
      </c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275"/>
      <c r="Z8" s="275"/>
      <c r="AA8" s="269"/>
      <c r="AB8" s="269"/>
      <c r="AC8" s="269"/>
    </row>
    <row r="9" spans="1:29" ht="15">
      <c r="A9" s="269"/>
      <c r="B9" s="276"/>
      <c r="C9" s="269"/>
      <c r="D9" s="277"/>
      <c r="E9" s="277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29" ht="15.75" thickBot="1">
      <c r="A10" s="269"/>
      <c r="B10" s="276"/>
      <c r="C10" s="269"/>
      <c r="D10" s="277"/>
      <c r="E10" s="277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</row>
    <row r="11" spans="1:30" ht="33" customHeight="1" thickBot="1">
      <c r="A11" s="476" t="s">
        <v>1</v>
      </c>
      <c r="B11" s="490"/>
      <c r="C11" s="490"/>
      <c r="D11" s="490"/>
      <c r="E11" s="490"/>
      <c r="F11" s="490"/>
      <c r="G11" s="494"/>
      <c r="H11" s="399" t="s">
        <v>25</v>
      </c>
      <c r="I11" s="479" t="s">
        <v>14</v>
      </c>
      <c r="J11" s="480"/>
      <c r="K11" s="480"/>
      <c r="L11" s="480"/>
      <c r="M11" s="481"/>
      <c r="N11" s="476" t="s">
        <v>77</v>
      </c>
      <c r="O11" s="477"/>
      <c r="P11" s="477"/>
      <c r="Q11" s="477"/>
      <c r="R11" s="477"/>
      <c r="S11" s="477"/>
      <c r="T11" s="478"/>
      <c r="U11" s="476" t="s">
        <v>0</v>
      </c>
      <c r="V11" s="490"/>
      <c r="W11" s="490"/>
      <c r="X11" s="490"/>
      <c r="Y11" s="490"/>
      <c r="Z11" s="490"/>
      <c r="AA11" s="494"/>
      <c r="AB11" s="488" t="s">
        <v>68</v>
      </c>
      <c r="AC11" s="489"/>
      <c r="AD11" s="36"/>
    </row>
    <row r="12" spans="1:29" s="36" customFormat="1" ht="126">
      <c r="A12" s="534" t="s">
        <v>20</v>
      </c>
      <c r="B12" s="474" t="s">
        <v>21</v>
      </c>
      <c r="C12" s="474" t="s">
        <v>55</v>
      </c>
      <c r="D12" s="474" t="s">
        <v>7</v>
      </c>
      <c r="E12" s="474" t="s">
        <v>47</v>
      </c>
      <c r="F12" s="474" t="s">
        <v>13</v>
      </c>
      <c r="G12" s="502" t="s">
        <v>8</v>
      </c>
      <c r="H12" s="504"/>
      <c r="I12" s="438" t="s">
        <v>73</v>
      </c>
      <c r="J12" s="29" t="s">
        <v>74</v>
      </c>
      <c r="K12" s="29" t="s">
        <v>96</v>
      </c>
      <c r="L12" s="29" t="s">
        <v>75</v>
      </c>
      <c r="M12" s="49" t="s">
        <v>76</v>
      </c>
      <c r="N12" s="105" t="s">
        <v>79</v>
      </c>
      <c r="O12" s="29" t="s">
        <v>80</v>
      </c>
      <c r="P12" s="29" t="s">
        <v>78</v>
      </c>
      <c r="Q12" s="29" t="s">
        <v>81</v>
      </c>
      <c r="R12" s="29" t="s">
        <v>82</v>
      </c>
      <c r="S12" s="29" t="s">
        <v>83</v>
      </c>
      <c r="T12" s="49" t="s">
        <v>84</v>
      </c>
      <c r="U12" s="50" t="s">
        <v>95</v>
      </c>
      <c r="V12" s="101" t="s">
        <v>85</v>
      </c>
      <c r="W12" s="472" t="s">
        <v>52</v>
      </c>
      <c r="X12" s="29" t="s">
        <v>60</v>
      </c>
      <c r="Y12" s="49" t="s">
        <v>5</v>
      </c>
      <c r="Z12" s="139" t="s">
        <v>69</v>
      </c>
      <c r="AA12" s="49" t="s">
        <v>93</v>
      </c>
      <c r="AB12" s="372" t="s">
        <v>18</v>
      </c>
      <c r="AC12" s="495" t="s">
        <v>56</v>
      </c>
    </row>
    <row r="13" spans="1:29" s="36" customFormat="1" ht="16.5" customHeight="1" thickBot="1">
      <c r="A13" s="535"/>
      <c r="B13" s="475"/>
      <c r="C13" s="475"/>
      <c r="D13" s="475"/>
      <c r="E13" s="475"/>
      <c r="F13" s="475"/>
      <c r="G13" s="503"/>
      <c r="H13" s="505"/>
      <c r="I13" s="439"/>
      <c r="J13" s="5" t="s">
        <v>142</v>
      </c>
      <c r="K13" s="4" t="s">
        <v>143</v>
      </c>
      <c r="L13" s="5" t="s">
        <v>58</v>
      </c>
      <c r="M13" s="46" t="s">
        <v>144</v>
      </c>
      <c r="N13" s="138" t="s">
        <v>106</v>
      </c>
      <c r="O13" s="127" t="s">
        <v>57</v>
      </c>
      <c r="P13" s="110" t="s">
        <v>58</v>
      </c>
      <c r="Q13" s="127" t="s">
        <v>144</v>
      </c>
      <c r="R13" s="127" t="s">
        <v>58</v>
      </c>
      <c r="S13" s="110" t="s">
        <v>144</v>
      </c>
      <c r="T13" s="132" t="s">
        <v>58</v>
      </c>
      <c r="U13" s="141" t="s">
        <v>88</v>
      </c>
      <c r="V13" s="142" t="s">
        <v>144</v>
      </c>
      <c r="W13" s="473"/>
      <c r="X13" s="143" t="s">
        <v>61</v>
      </c>
      <c r="Y13" s="120" t="s">
        <v>92</v>
      </c>
      <c r="Z13" s="143" t="s">
        <v>59</v>
      </c>
      <c r="AA13" s="121" t="s">
        <v>91</v>
      </c>
      <c r="AB13" s="373"/>
      <c r="AC13" s="496"/>
    </row>
    <row r="14" spans="1:29" s="36" customFormat="1" ht="16.5">
      <c r="A14" s="518">
        <v>1</v>
      </c>
      <c r="B14" s="522" t="s">
        <v>152</v>
      </c>
      <c r="C14" s="470"/>
      <c r="D14" s="523">
        <v>1</v>
      </c>
      <c r="E14" s="470" t="s">
        <v>48</v>
      </c>
      <c r="F14" s="470">
        <v>1</v>
      </c>
      <c r="G14" s="506" t="s">
        <v>122</v>
      </c>
      <c r="H14" s="214" t="s">
        <v>23</v>
      </c>
      <c r="I14" s="190">
        <v>44630</v>
      </c>
      <c r="J14" s="191">
        <f>I14+12</f>
        <v>44642</v>
      </c>
      <c r="K14" s="191">
        <f>J14+15</f>
        <v>44657</v>
      </c>
      <c r="L14" s="191">
        <f>K14+15</f>
        <v>44672</v>
      </c>
      <c r="M14" s="192">
        <f>L14+12</f>
        <v>44684</v>
      </c>
      <c r="N14" s="193">
        <f>M14+3</f>
        <v>44687</v>
      </c>
      <c r="O14" s="194">
        <f>N14+30</f>
        <v>44717</v>
      </c>
      <c r="P14" s="194">
        <f>O14+15</f>
        <v>44732</v>
      </c>
      <c r="Q14" s="194">
        <f>P14+12</f>
        <v>44744</v>
      </c>
      <c r="R14" s="194">
        <f>Q14+15</f>
        <v>44759</v>
      </c>
      <c r="S14" s="194">
        <f>R14+12</f>
        <v>44771</v>
      </c>
      <c r="T14" s="195">
        <f>S14+15</f>
        <v>44786</v>
      </c>
      <c r="U14" s="193">
        <f>T14+5</f>
        <v>44791</v>
      </c>
      <c r="V14" s="194">
        <f>U14+12</f>
        <v>44803</v>
      </c>
      <c r="W14" s="194"/>
      <c r="X14" s="194">
        <f>V14+7</f>
        <v>44810</v>
      </c>
      <c r="Y14" s="194">
        <f>X14+10</f>
        <v>44820</v>
      </c>
      <c r="Z14" s="194">
        <f>Y14+3</f>
        <v>44823</v>
      </c>
      <c r="AA14" s="196">
        <f>Z14+3</f>
        <v>44826</v>
      </c>
      <c r="AB14" s="197"/>
      <c r="AC14" s="198"/>
    </row>
    <row r="15" spans="1:29" s="36" customFormat="1" ht="22.5" customHeight="1" thickBot="1">
      <c r="A15" s="519"/>
      <c r="B15" s="520"/>
      <c r="C15" s="471"/>
      <c r="D15" s="524"/>
      <c r="E15" s="471"/>
      <c r="F15" s="471"/>
      <c r="G15" s="482"/>
      <c r="H15" s="216" t="s">
        <v>24</v>
      </c>
      <c r="I15" s="199"/>
      <c r="J15" s="200"/>
      <c r="K15" s="200"/>
      <c r="L15" s="200"/>
      <c r="M15" s="201"/>
      <c r="N15" s="202"/>
      <c r="O15" s="200"/>
      <c r="P15" s="200"/>
      <c r="Q15" s="200"/>
      <c r="R15" s="200"/>
      <c r="S15" s="200"/>
      <c r="T15" s="201"/>
      <c r="U15" s="202"/>
      <c r="V15" s="200"/>
      <c r="W15" s="200"/>
      <c r="X15" s="200"/>
      <c r="Y15" s="200"/>
      <c r="Z15" s="200"/>
      <c r="AA15" s="203"/>
      <c r="AB15" s="202"/>
      <c r="AC15" s="203"/>
    </row>
    <row r="16" spans="1:29" s="36" customFormat="1" ht="16.5">
      <c r="A16" s="519">
        <v>2</v>
      </c>
      <c r="B16" s="520" t="s">
        <v>131</v>
      </c>
      <c r="C16" s="471"/>
      <c r="D16" s="524">
        <v>1</v>
      </c>
      <c r="E16" s="471" t="s">
        <v>49</v>
      </c>
      <c r="F16" s="471">
        <v>2</v>
      </c>
      <c r="G16" s="482" t="s">
        <v>122</v>
      </c>
      <c r="H16" s="215" t="s">
        <v>23</v>
      </c>
      <c r="I16" s="190">
        <v>44630</v>
      </c>
      <c r="J16" s="191">
        <f>I16+12</f>
        <v>44642</v>
      </c>
      <c r="K16" s="191">
        <f>J16+15</f>
        <v>44657</v>
      </c>
      <c r="L16" s="191">
        <f>K16+15</f>
        <v>44672</v>
      </c>
      <c r="M16" s="192">
        <f>L16+12</f>
        <v>44684</v>
      </c>
      <c r="N16" s="193">
        <f>M16+3</f>
        <v>44687</v>
      </c>
      <c r="O16" s="194">
        <f>N16+30</f>
        <v>44717</v>
      </c>
      <c r="P16" s="194">
        <f>O16+15</f>
        <v>44732</v>
      </c>
      <c r="Q16" s="194">
        <f>P16+12</f>
        <v>44744</v>
      </c>
      <c r="R16" s="194">
        <f>Q16+15</f>
        <v>44759</v>
      </c>
      <c r="S16" s="194">
        <f>R16+12</f>
        <v>44771</v>
      </c>
      <c r="T16" s="195">
        <f>S16+15</f>
        <v>44786</v>
      </c>
      <c r="U16" s="193">
        <f>T16+5</f>
        <v>44791</v>
      </c>
      <c r="V16" s="194">
        <f>U16+12</f>
        <v>44803</v>
      </c>
      <c r="W16" s="194"/>
      <c r="X16" s="194">
        <f>V16+7</f>
        <v>44810</v>
      </c>
      <c r="Y16" s="194">
        <f>X16+10</f>
        <v>44820</v>
      </c>
      <c r="Z16" s="194">
        <f>Y16+3</f>
        <v>44823</v>
      </c>
      <c r="AA16" s="196">
        <f>Z16+3</f>
        <v>44826</v>
      </c>
      <c r="AB16" s="204"/>
      <c r="AC16" s="205"/>
    </row>
    <row r="17" spans="1:29" s="36" customFormat="1" ht="23.25" customHeight="1" thickBot="1">
      <c r="A17" s="519"/>
      <c r="B17" s="520"/>
      <c r="C17" s="471"/>
      <c r="D17" s="524"/>
      <c r="E17" s="471"/>
      <c r="F17" s="471"/>
      <c r="G17" s="482"/>
      <c r="H17" s="217" t="s">
        <v>24</v>
      </c>
      <c r="I17" s="199"/>
      <c r="J17" s="200"/>
      <c r="K17" s="200"/>
      <c r="L17" s="200"/>
      <c r="M17" s="201"/>
      <c r="N17" s="202"/>
      <c r="O17" s="200"/>
      <c r="P17" s="200"/>
      <c r="Q17" s="200"/>
      <c r="R17" s="200"/>
      <c r="S17" s="200"/>
      <c r="T17" s="201"/>
      <c r="U17" s="202"/>
      <c r="V17" s="200"/>
      <c r="W17" s="200"/>
      <c r="X17" s="200"/>
      <c r="Y17" s="200"/>
      <c r="Z17" s="200"/>
      <c r="AA17" s="203"/>
      <c r="AB17" s="202"/>
      <c r="AC17" s="203"/>
    </row>
    <row r="18" spans="1:29" s="36" customFormat="1" ht="16.5">
      <c r="A18" s="519">
        <v>3</v>
      </c>
      <c r="B18" s="520" t="s">
        <v>132</v>
      </c>
      <c r="C18" s="471"/>
      <c r="D18" s="524">
        <v>1</v>
      </c>
      <c r="E18" s="471" t="s">
        <v>49</v>
      </c>
      <c r="F18" s="471">
        <v>3</v>
      </c>
      <c r="G18" s="482" t="s">
        <v>122</v>
      </c>
      <c r="H18" s="215" t="s">
        <v>23</v>
      </c>
      <c r="I18" s="190">
        <v>44634</v>
      </c>
      <c r="J18" s="191">
        <f>I18+12+2</f>
        <v>44648</v>
      </c>
      <c r="K18" s="191">
        <f>J18+15</f>
        <v>44663</v>
      </c>
      <c r="L18" s="191">
        <f>K18+15</f>
        <v>44678</v>
      </c>
      <c r="M18" s="192">
        <f>L18+12</f>
        <v>44690</v>
      </c>
      <c r="N18" s="193">
        <f>M18+3</f>
        <v>44693</v>
      </c>
      <c r="O18" s="194">
        <f>N18+30+2</f>
        <v>44725</v>
      </c>
      <c r="P18" s="194">
        <f>O18+15</f>
        <v>44740</v>
      </c>
      <c r="Q18" s="194">
        <f>P18+12+1</f>
        <v>44753</v>
      </c>
      <c r="R18" s="194">
        <f>Q18+15</f>
        <v>44768</v>
      </c>
      <c r="S18" s="194">
        <f>R18+12+1</f>
        <v>44781</v>
      </c>
      <c r="T18" s="195">
        <f>S18+15</f>
        <v>44796</v>
      </c>
      <c r="U18" s="193">
        <f>T18+5+1</f>
        <v>44802</v>
      </c>
      <c r="V18" s="194">
        <f>U18+12+2</f>
        <v>44816</v>
      </c>
      <c r="W18" s="194"/>
      <c r="X18" s="194">
        <f>V18+7</f>
        <v>44823</v>
      </c>
      <c r="Y18" s="194">
        <f>X18+10</f>
        <v>44833</v>
      </c>
      <c r="Z18" s="194">
        <f>Y18+3+1</f>
        <v>44837</v>
      </c>
      <c r="AA18" s="196">
        <f>Z18+3</f>
        <v>44840</v>
      </c>
      <c r="AB18" s="204"/>
      <c r="AC18" s="205"/>
    </row>
    <row r="19" spans="1:29" s="36" customFormat="1" ht="24" customHeight="1" thickBot="1">
      <c r="A19" s="519"/>
      <c r="B19" s="520"/>
      <c r="C19" s="471"/>
      <c r="D19" s="524"/>
      <c r="E19" s="471"/>
      <c r="F19" s="471"/>
      <c r="G19" s="482"/>
      <c r="H19" s="217" t="s">
        <v>24</v>
      </c>
      <c r="I19" s="199"/>
      <c r="J19" s="200"/>
      <c r="K19" s="200"/>
      <c r="L19" s="200"/>
      <c r="M19" s="201"/>
      <c r="N19" s="202"/>
      <c r="O19" s="200"/>
      <c r="P19" s="200"/>
      <c r="Q19" s="200"/>
      <c r="R19" s="200"/>
      <c r="S19" s="200"/>
      <c r="T19" s="201"/>
      <c r="U19" s="202"/>
      <c r="V19" s="200"/>
      <c r="W19" s="200"/>
      <c r="X19" s="200"/>
      <c r="Y19" s="200"/>
      <c r="Z19" s="200"/>
      <c r="AA19" s="203"/>
      <c r="AB19" s="202"/>
      <c r="AC19" s="203"/>
    </row>
    <row r="20" spans="1:29" s="36" customFormat="1" ht="16.5">
      <c r="A20" s="519">
        <v>4</v>
      </c>
      <c r="B20" s="520" t="s">
        <v>133</v>
      </c>
      <c r="C20" s="471"/>
      <c r="D20" s="524">
        <v>1</v>
      </c>
      <c r="E20" s="471" t="s">
        <v>49</v>
      </c>
      <c r="F20" s="471">
        <v>4</v>
      </c>
      <c r="G20" s="482" t="s">
        <v>122</v>
      </c>
      <c r="H20" s="215" t="s">
        <v>23</v>
      </c>
      <c r="I20" s="190">
        <v>44634</v>
      </c>
      <c r="J20" s="191">
        <f>I20+12+2</f>
        <v>44648</v>
      </c>
      <c r="K20" s="191">
        <f>J20+15</f>
        <v>44663</v>
      </c>
      <c r="L20" s="191">
        <f>K20+15</f>
        <v>44678</v>
      </c>
      <c r="M20" s="192">
        <f>L20+12</f>
        <v>44690</v>
      </c>
      <c r="N20" s="193">
        <f>M20+3</f>
        <v>44693</v>
      </c>
      <c r="O20" s="194">
        <f>N20+30+2</f>
        <v>44725</v>
      </c>
      <c r="P20" s="194">
        <f>O20+15</f>
        <v>44740</v>
      </c>
      <c r="Q20" s="194">
        <f>P20+12+1</f>
        <v>44753</v>
      </c>
      <c r="R20" s="194">
        <f>Q20+15</f>
        <v>44768</v>
      </c>
      <c r="S20" s="194">
        <f>R20+12+1</f>
        <v>44781</v>
      </c>
      <c r="T20" s="195">
        <f>S20+15</f>
        <v>44796</v>
      </c>
      <c r="U20" s="193">
        <f>T20+5+1</f>
        <v>44802</v>
      </c>
      <c r="V20" s="194">
        <f>U20+12+2</f>
        <v>44816</v>
      </c>
      <c r="W20" s="194"/>
      <c r="X20" s="194">
        <f>V20+7</f>
        <v>44823</v>
      </c>
      <c r="Y20" s="194">
        <f>X20+10</f>
        <v>44833</v>
      </c>
      <c r="Z20" s="194">
        <f>Y20+3+1</f>
        <v>44837</v>
      </c>
      <c r="AA20" s="196">
        <f>Z20+3</f>
        <v>44840</v>
      </c>
      <c r="AB20" s="204"/>
      <c r="AC20" s="205"/>
    </row>
    <row r="21" spans="1:29" s="36" customFormat="1" ht="17.25" thickBot="1">
      <c r="A21" s="519"/>
      <c r="B21" s="520"/>
      <c r="C21" s="471"/>
      <c r="D21" s="524"/>
      <c r="E21" s="471"/>
      <c r="F21" s="471"/>
      <c r="G21" s="482"/>
      <c r="H21" s="217" t="s">
        <v>24</v>
      </c>
      <c r="I21" s="199"/>
      <c r="J21" s="200"/>
      <c r="K21" s="200"/>
      <c r="L21" s="200"/>
      <c r="M21" s="201"/>
      <c r="N21" s="202"/>
      <c r="O21" s="200"/>
      <c r="P21" s="200"/>
      <c r="Q21" s="200"/>
      <c r="R21" s="200"/>
      <c r="S21" s="200"/>
      <c r="T21" s="201"/>
      <c r="U21" s="202"/>
      <c r="V21" s="200"/>
      <c r="W21" s="200"/>
      <c r="X21" s="200"/>
      <c r="Y21" s="200"/>
      <c r="Z21" s="200"/>
      <c r="AA21" s="203"/>
      <c r="AB21" s="202"/>
      <c r="AC21" s="203"/>
    </row>
    <row r="22" spans="1:29" s="36" customFormat="1" ht="15.75" customHeight="1">
      <c r="A22" s="544">
        <v>5</v>
      </c>
      <c r="B22" s="521" t="s">
        <v>137</v>
      </c>
      <c r="C22" s="483"/>
      <c r="D22" s="525">
        <v>1</v>
      </c>
      <c r="E22" s="483" t="s">
        <v>49</v>
      </c>
      <c r="F22" s="483">
        <v>5</v>
      </c>
      <c r="G22" s="484" t="s">
        <v>122</v>
      </c>
      <c r="H22" s="215" t="s">
        <v>23</v>
      </c>
      <c r="I22" s="190">
        <v>44636</v>
      </c>
      <c r="J22" s="191">
        <f>I22+12+2</f>
        <v>44650</v>
      </c>
      <c r="K22" s="191">
        <f>J22+15</f>
        <v>44665</v>
      </c>
      <c r="L22" s="191">
        <f>K22+15</f>
        <v>44680</v>
      </c>
      <c r="M22" s="192">
        <f>L22+12</f>
        <v>44692</v>
      </c>
      <c r="N22" s="193">
        <f>M22+3+2</f>
        <v>44697</v>
      </c>
      <c r="O22" s="194">
        <f>N22+30+2</f>
        <v>44729</v>
      </c>
      <c r="P22" s="194">
        <f>O22+15+2</f>
        <v>44746</v>
      </c>
      <c r="Q22" s="194">
        <f>P22+12+1+1</f>
        <v>44760</v>
      </c>
      <c r="R22" s="194">
        <f>Q22+15</f>
        <v>44775</v>
      </c>
      <c r="S22" s="194">
        <f>R22+12+1</f>
        <v>44788</v>
      </c>
      <c r="T22" s="195">
        <f>S22+15</f>
        <v>44803</v>
      </c>
      <c r="U22" s="193">
        <f>T22+5+1</f>
        <v>44809</v>
      </c>
      <c r="V22" s="194">
        <f>U22+12+2</f>
        <v>44823</v>
      </c>
      <c r="W22" s="194"/>
      <c r="X22" s="194">
        <f>V22+7</f>
        <v>44830</v>
      </c>
      <c r="Y22" s="194">
        <f>X22+10</f>
        <v>44840</v>
      </c>
      <c r="Z22" s="194">
        <f>Y22+3+1</f>
        <v>44844</v>
      </c>
      <c r="AA22" s="196">
        <f>Z22+3</f>
        <v>44847</v>
      </c>
      <c r="AB22" s="202"/>
      <c r="AC22" s="203"/>
    </row>
    <row r="23" spans="1:29" s="36" customFormat="1" ht="23.25" customHeight="1" thickBot="1">
      <c r="A23" s="546"/>
      <c r="B23" s="545"/>
      <c r="C23" s="542"/>
      <c r="D23" s="547"/>
      <c r="E23" s="542"/>
      <c r="F23" s="542"/>
      <c r="G23" s="541"/>
      <c r="H23" s="217" t="s">
        <v>24</v>
      </c>
      <c r="I23" s="199"/>
      <c r="J23" s="200"/>
      <c r="K23" s="200"/>
      <c r="L23" s="200"/>
      <c r="M23" s="201"/>
      <c r="N23" s="202"/>
      <c r="O23" s="200"/>
      <c r="P23" s="200"/>
      <c r="Q23" s="200"/>
      <c r="R23" s="200"/>
      <c r="S23" s="200"/>
      <c r="T23" s="201"/>
      <c r="U23" s="202"/>
      <c r="V23" s="200"/>
      <c r="W23" s="200"/>
      <c r="X23" s="200"/>
      <c r="Y23" s="200"/>
      <c r="Z23" s="200"/>
      <c r="AA23" s="203"/>
      <c r="AB23" s="202"/>
      <c r="AC23" s="203"/>
    </row>
    <row r="24" spans="1:29" s="36" customFormat="1" ht="16.5">
      <c r="A24" s="519">
        <v>6</v>
      </c>
      <c r="B24" s="520" t="s">
        <v>134</v>
      </c>
      <c r="C24" s="471"/>
      <c r="D24" s="524">
        <v>1</v>
      </c>
      <c r="E24" s="471" t="s">
        <v>49</v>
      </c>
      <c r="F24" s="471">
        <v>6</v>
      </c>
      <c r="G24" s="482" t="s">
        <v>122</v>
      </c>
      <c r="H24" s="215" t="s">
        <v>23</v>
      </c>
      <c r="I24" s="190">
        <v>44636</v>
      </c>
      <c r="J24" s="191">
        <f>I24+12+2</f>
        <v>44650</v>
      </c>
      <c r="K24" s="191">
        <f>J24+15</f>
        <v>44665</v>
      </c>
      <c r="L24" s="191">
        <f>K24+15</f>
        <v>44680</v>
      </c>
      <c r="M24" s="192">
        <f>L24+12</f>
        <v>44692</v>
      </c>
      <c r="N24" s="193">
        <f>M24+3+2</f>
        <v>44697</v>
      </c>
      <c r="O24" s="194">
        <f>N24+30+2</f>
        <v>44729</v>
      </c>
      <c r="P24" s="194">
        <f>O24+15+2</f>
        <v>44746</v>
      </c>
      <c r="Q24" s="194">
        <f>P24+12+1+1</f>
        <v>44760</v>
      </c>
      <c r="R24" s="194">
        <f>Q24+15</f>
        <v>44775</v>
      </c>
      <c r="S24" s="194">
        <f>R24+12+1</f>
        <v>44788</v>
      </c>
      <c r="T24" s="195">
        <f>S24+15</f>
        <v>44803</v>
      </c>
      <c r="U24" s="193">
        <f>T24+5+1</f>
        <v>44809</v>
      </c>
      <c r="V24" s="194">
        <f>U24+12+2</f>
        <v>44823</v>
      </c>
      <c r="W24" s="194"/>
      <c r="X24" s="194">
        <f>V24+7</f>
        <v>44830</v>
      </c>
      <c r="Y24" s="194">
        <f>X24+10</f>
        <v>44840</v>
      </c>
      <c r="Z24" s="194">
        <f>Y24+3+1</f>
        <v>44844</v>
      </c>
      <c r="AA24" s="196">
        <f>Z24+3</f>
        <v>44847</v>
      </c>
      <c r="AB24" s="204"/>
      <c r="AC24" s="205"/>
    </row>
    <row r="25" spans="1:29" s="36" customFormat="1" ht="34.5" customHeight="1" thickBot="1">
      <c r="A25" s="544"/>
      <c r="B25" s="521"/>
      <c r="C25" s="483"/>
      <c r="D25" s="525"/>
      <c r="E25" s="483"/>
      <c r="F25" s="483"/>
      <c r="G25" s="484"/>
      <c r="H25" s="217" t="s">
        <v>24</v>
      </c>
      <c r="I25" s="206"/>
      <c r="J25" s="200"/>
      <c r="K25" s="200"/>
      <c r="L25" s="200"/>
      <c r="M25" s="201"/>
      <c r="N25" s="202"/>
      <c r="O25" s="200"/>
      <c r="P25" s="200"/>
      <c r="Q25" s="200"/>
      <c r="R25" s="200"/>
      <c r="S25" s="200"/>
      <c r="T25" s="201"/>
      <c r="U25" s="202"/>
      <c r="V25" s="200"/>
      <c r="W25" s="200"/>
      <c r="X25" s="200"/>
      <c r="Y25" s="200"/>
      <c r="Z25" s="200"/>
      <c r="AA25" s="203"/>
      <c r="AB25" s="202"/>
      <c r="AC25" s="203"/>
    </row>
    <row r="26" spans="1:29" s="36" customFormat="1" ht="34.5" customHeight="1">
      <c r="A26" s="252">
        <v>7</v>
      </c>
      <c r="B26" s="244" t="s">
        <v>153</v>
      </c>
      <c r="C26" s="250"/>
      <c r="D26" s="245">
        <v>1</v>
      </c>
      <c r="E26" s="250" t="s">
        <v>49</v>
      </c>
      <c r="F26" s="250">
        <v>7</v>
      </c>
      <c r="G26" s="251"/>
      <c r="H26" s="248" t="s">
        <v>23</v>
      </c>
      <c r="I26" s="190">
        <v>44638</v>
      </c>
      <c r="J26" s="191">
        <f>I26+12+2</f>
        <v>44652</v>
      </c>
      <c r="K26" s="191">
        <f>J26+15+2</f>
        <v>44669</v>
      </c>
      <c r="L26" s="191">
        <f>K26+15</f>
        <v>44684</v>
      </c>
      <c r="M26" s="192">
        <f>L26+12+1</f>
        <v>44697</v>
      </c>
      <c r="N26" s="193">
        <f>M26+3+2+2</f>
        <v>44704</v>
      </c>
      <c r="O26" s="194">
        <f>N26+30+2</f>
        <v>44736</v>
      </c>
      <c r="P26" s="194">
        <f>O26+15+2</f>
        <v>44753</v>
      </c>
      <c r="Q26" s="194">
        <f>P26+12+1+1</f>
        <v>44767</v>
      </c>
      <c r="R26" s="194">
        <f>Q26+15</f>
        <v>44782</v>
      </c>
      <c r="S26" s="194">
        <f>R26+12+1</f>
        <v>44795</v>
      </c>
      <c r="T26" s="195">
        <f>S26+15</f>
        <v>44810</v>
      </c>
      <c r="U26" s="193">
        <f>T26+5+1</f>
        <v>44816</v>
      </c>
      <c r="V26" s="194">
        <f>U26+12+2</f>
        <v>44830</v>
      </c>
      <c r="W26" s="194"/>
      <c r="X26" s="194">
        <f>V26+7</f>
        <v>44837</v>
      </c>
      <c r="Y26" s="194">
        <f>X26+10</f>
        <v>44847</v>
      </c>
      <c r="Z26" s="194">
        <f>Y26+3+1</f>
        <v>44851</v>
      </c>
      <c r="AA26" s="196">
        <f>Z26+3</f>
        <v>44854</v>
      </c>
      <c r="AB26" s="202"/>
      <c r="AC26" s="203"/>
    </row>
    <row r="27" spans="1:29" s="36" customFormat="1" ht="24" customHeight="1" thickBot="1">
      <c r="A27" s="252"/>
      <c r="B27" s="244"/>
      <c r="C27" s="250"/>
      <c r="D27" s="245"/>
      <c r="E27" s="250"/>
      <c r="F27" s="250"/>
      <c r="G27" s="251"/>
      <c r="H27" s="248" t="s">
        <v>24</v>
      </c>
      <c r="I27" s="249"/>
      <c r="J27" s="200"/>
      <c r="K27" s="200"/>
      <c r="L27" s="200"/>
      <c r="M27" s="201"/>
      <c r="N27" s="202"/>
      <c r="O27" s="200"/>
      <c r="P27" s="200"/>
      <c r="Q27" s="200"/>
      <c r="R27" s="200"/>
      <c r="S27" s="200"/>
      <c r="T27" s="201"/>
      <c r="U27" s="202"/>
      <c r="V27" s="200"/>
      <c r="W27" s="200"/>
      <c r="X27" s="200"/>
      <c r="Y27" s="200"/>
      <c r="Z27" s="200"/>
      <c r="AA27" s="203"/>
      <c r="AB27" s="202"/>
      <c r="AC27" s="203"/>
    </row>
    <row r="28" spans="1:29" s="36" customFormat="1" ht="16.5">
      <c r="A28" s="519">
        <v>8</v>
      </c>
      <c r="B28" s="520" t="s">
        <v>154</v>
      </c>
      <c r="C28" s="471"/>
      <c r="D28" s="524">
        <v>1</v>
      </c>
      <c r="E28" s="471" t="s">
        <v>48</v>
      </c>
      <c r="F28" s="471">
        <v>8</v>
      </c>
      <c r="G28" s="482" t="s">
        <v>122</v>
      </c>
      <c r="H28" s="215" t="s">
        <v>23</v>
      </c>
      <c r="I28" s="190">
        <v>44638</v>
      </c>
      <c r="J28" s="191">
        <f>I28+12+2</f>
        <v>44652</v>
      </c>
      <c r="K28" s="191">
        <f>J28+15+2</f>
        <v>44669</v>
      </c>
      <c r="L28" s="191">
        <f>K28+15</f>
        <v>44684</v>
      </c>
      <c r="M28" s="192">
        <f>L28+12+1</f>
        <v>44697</v>
      </c>
      <c r="N28" s="193">
        <f>M28+3+2+2</f>
        <v>44704</v>
      </c>
      <c r="O28" s="194">
        <f>N28+30+2</f>
        <v>44736</v>
      </c>
      <c r="P28" s="194">
        <f>O28+15+2</f>
        <v>44753</v>
      </c>
      <c r="Q28" s="194">
        <f>P28+12+1+1</f>
        <v>44767</v>
      </c>
      <c r="R28" s="194">
        <f>Q28+15</f>
        <v>44782</v>
      </c>
      <c r="S28" s="194">
        <f>R28+12+1</f>
        <v>44795</v>
      </c>
      <c r="T28" s="195">
        <f>S28+15</f>
        <v>44810</v>
      </c>
      <c r="U28" s="193">
        <f>T28+5+1</f>
        <v>44816</v>
      </c>
      <c r="V28" s="194">
        <f>U28+12+2</f>
        <v>44830</v>
      </c>
      <c r="W28" s="194"/>
      <c r="X28" s="194">
        <f>V28+7</f>
        <v>44837</v>
      </c>
      <c r="Y28" s="194">
        <f>X28+10</f>
        <v>44847</v>
      </c>
      <c r="Z28" s="194">
        <f>Y28+3+1</f>
        <v>44851</v>
      </c>
      <c r="AA28" s="196">
        <f>Z28+3</f>
        <v>44854</v>
      </c>
      <c r="AB28" s="204"/>
      <c r="AC28" s="205"/>
    </row>
    <row r="29" spans="1:29" s="36" customFormat="1" ht="17.25" thickBot="1">
      <c r="A29" s="544"/>
      <c r="B29" s="521"/>
      <c r="C29" s="483"/>
      <c r="D29" s="525"/>
      <c r="E29" s="483"/>
      <c r="F29" s="483"/>
      <c r="G29" s="484"/>
      <c r="H29" s="217" t="s">
        <v>24</v>
      </c>
      <c r="I29" s="207"/>
      <c r="J29" s="208"/>
      <c r="K29" s="208"/>
      <c r="L29" s="208"/>
      <c r="M29" s="209"/>
      <c r="N29" s="210"/>
      <c r="O29" s="208"/>
      <c r="P29" s="208"/>
      <c r="Q29" s="208"/>
      <c r="R29" s="208"/>
      <c r="S29" s="208"/>
      <c r="T29" s="209"/>
      <c r="U29" s="210"/>
      <c r="V29" s="208"/>
      <c r="W29" s="208"/>
      <c r="X29" s="208"/>
      <c r="Y29" s="208"/>
      <c r="Z29" s="208"/>
      <c r="AA29" s="211"/>
      <c r="AB29" s="212"/>
      <c r="AC29" s="213"/>
    </row>
    <row r="30" spans="1:30" s="267" customFormat="1" ht="21.75" customHeight="1" thickBot="1">
      <c r="A30" s="259"/>
      <c r="B30" s="260" t="s">
        <v>3</v>
      </c>
      <c r="C30" s="261"/>
      <c r="D30" s="262"/>
      <c r="E30" s="262"/>
      <c r="F30" s="262"/>
      <c r="G30" s="263"/>
      <c r="H30" s="264"/>
      <c r="I30" s="265"/>
      <c r="J30" s="262"/>
      <c r="K30" s="262"/>
      <c r="L30" s="262"/>
      <c r="M30" s="263"/>
      <c r="N30" s="265"/>
      <c r="O30" s="262"/>
      <c r="P30" s="262"/>
      <c r="Q30" s="262"/>
      <c r="R30" s="262"/>
      <c r="S30" s="262"/>
      <c r="T30" s="266"/>
      <c r="U30" s="265"/>
      <c r="V30" s="262"/>
      <c r="W30" s="262"/>
      <c r="X30" s="262"/>
      <c r="Y30" s="262"/>
      <c r="Z30" s="262"/>
      <c r="AA30" s="266"/>
      <c r="AB30" s="265"/>
      <c r="AC30" s="263"/>
      <c r="AD30" s="45"/>
    </row>
    <row r="31" spans="1:30" s="172" customFormat="1" ht="16.5" thickBot="1">
      <c r="A31" s="269"/>
      <c r="B31" s="269"/>
      <c r="C31" s="269"/>
      <c r="D31" s="269"/>
      <c r="E31" s="269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170"/>
      <c r="V31" s="170"/>
      <c r="W31" s="170"/>
      <c r="X31" s="170"/>
      <c r="Y31" s="170"/>
      <c r="Z31" s="170"/>
      <c r="AA31" s="170"/>
      <c r="AB31" s="170"/>
      <c r="AC31" s="170"/>
      <c r="AD31" s="171"/>
    </row>
    <row r="32" spans="1:30" s="172" customFormat="1" ht="19.5" customHeight="1" thickBot="1">
      <c r="A32" s="378" t="s">
        <v>119</v>
      </c>
      <c r="B32" s="379"/>
      <c r="C32" s="379"/>
      <c r="D32" s="379"/>
      <c r="E32" s="380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170"/>
      <c r="V32" s="170"/>
      <c r="W32" s="170"/>
      <c r="X32" s="170"/>
      <c r="Y32" s="170"/>
      <c r="Z32" s="170"/>
      <c r="AA32" s="170"/>
      <c r="AB32" s="170"/>
      <c r="AC32" s="170"/>
      <c r="AD32" s="171"/>
    </row>
    <row r="33" spans="1:30" s="172" customFormat="1" ht="19.5" thickBot="1">
      <c r="A33" s="17"/>
      <c r="B33" s="18"/>
      <c r="C33" s="18"/>
      <c r="D33" s="18"/>
      <c r="E33" s="1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</row>
    <row r="34" spans="1:30" s="172" customFormat="1" ht="21.75" customHeight="1" thickBot="1">
      <c r="A34" s="420" t="s">
        <v>36</v>
      </c>
      <c r="B34" s="420"/>
      <c r="C34" s="358" t="s">
        <v>42</v>
      </c>
      <c r="D34" s="359"/>
      <c r="E34" s="359"/>
      <c r="F34" s="359"/>
      <c r="G34" s="360"/>
      <c r="H34" s="278"/>
      <c r="I34" s="370" t="s">
        <v>45</v>
      </c>
      <c r="J34" s="371"/>
      <c r="K34" s="361" t="s">
        <v>46</v>
      </c>
      <c r="L34" s="362"/>
      <c r="M34" s="363"/>
      <c r="N34" s="278"/>
      <c r="O34" s="358" t="s">
        <v>47</v>
      </c>
      <c r="P34" s="359"/>
      <c r="Q34" s="359"/>
      <c r="R34" s="359"/>
      <c r="S34" s="360"/>
      <c r="T34" s="278"/>
      <c r="U34" s="170"/>
      <c r="V34" s="170"/>
      <c r="W34" s="170"/>
      <c r="X34" s="170"/>
      <c r="Y34" s="170"/>
      <c r="Z34" s="170"/>
      <c r="AA34" s="170"/>
      <c r="AB34" s="170"/>
      <c r="AC34" s="170"/>
      <c r="AD34" s="171"/>
    </row>
    <row r="35" spans="1:30" s="172" customFormat="1" ht="19.5" customHeight="1" thickBot="1">
      <c r="A35" s="420" t="s">
        <v>37</v>
      </c>
      <c r="B35" s="420"/>
      <c r="C35" s="330">
        <v>1</v>
      </c>
      <c r="D35" s="330" t="s">
        <v>115</v>
      </c>
      <c r="E35" s="344" t="s">
        <v>113</v>
      </c>
      <c r="F35" s="345"/>
      <c r="G35" s="346"/>
      <c r="H35" s="278"/>
      <c r="I35" s="367">
        <v>1</v>
      </c>
      <c r="J35" s="368"/>
      <c r="K35" s="369" t="s">
        <v>107</v>
      </c>
      <c r="L35" s="338"/>
      <c r="M35" s="339"/>
      <c r="N35" s="278"/>
      <c r="O35" s="331">
        <v>1</v>
      </c>
      <c r="P35" s="335" t="s">
        <v>48</v>
      </c>
      <c r="Q35" s="423" t="s">
        <v>118</v>
      </c>
      <c r="R35" s="423"/>
      <c r="S35" s="424"/>
      <c r="T35" s="278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s="172" customFormat="1" ht="19.5" customHeight="1" thickBot="1">
      <c r="A36" s="420" t="s">
        <v>38</v>
      </c>
      <c r="B36" s="420"/>
      <c r="C36" s="330">
        <v>2</v>
      </c>
      <c r="D36" s="330" t="s">
        <v>43</v>
      </c>
      <c r="E36" s="344" t="s">
        <v>44</v>
      </c>
      <c r="F36" s="345"/>
      <c r="G36" s="346"/>
      <c r="H36" s="278"/>
      <c r="I36" s="356">
        <v>2</v>
      </c>
      <c r="J36" s="357"/>
      <c r="K36" s="369" t="s">
        <v>108</v>
      </c>
      <c r="L36" s="338"/>
      <c r="M36" s="339"/>
      <c r="N36" s="278"/>
      <c r="O36" s="332">
        <v>2</v>
      </c>
      <c r="P36" s="336" t="s">
        <v>49</v>
      </c>
      <c r="Q36" s="423" t="s">
        <v>50</v>
      </c>
      <c r="R36" s="423"/>
      <c r="S36" s="424"/>
      <c r="T36" s="278"/>
      <c r="U36" s="170"/>
      <c r="V36" s="170"/>
      <c r="W36" s="170"/>
      <c r="X36" s="170"/>
      <c r="Y36" s="170"/>
      <c r="Z36" s="170"/>
      <c r="AA36" s="170"/>
      <c r="AB36" s="170"/>
      <c r="AC36" s="170"/>
      <c r="AD36" s="171"/>
    </row>
    <row r="37" spans="1:30" s="172" customFormat="1" ht="19.5" customHeight="1" thickBot="1">
      <c r="A37" s="420" t="s">
        <v>39</v>
      </c>
      <c r="B37" s="420"/>
      <c r="C37" s="330">
        <v>3</v>
      </c>
      <c r="D37" s="330" t="s">
        <v>114</v>
      </c>
      <c r="E37" s="344" t="s">
        <v>116</v>
      </c>
      <c r="F37" s="345"/>
      <c r="G37" s="346"/>
      <c r="H37" s="278"/>
      <c r="I37" s="364">
        <v>3</v>
      </c>
      <c r="J37" s="365"/>
      <c r="K37" s="374" t="s">
        <v>109</v>
      </c>
      <c r="L37" s="375"/>
      <c r="M37" s="376"/>
      <c r="N37" s="278"/>
      <c r="O37" s="333">
        <v>3</v>
      </c>
      <c r="P37" s="337" t="s">
        <v>51</v>
      </c>
      <c r="Q37" s="421" t="s">
        <v>117</v>
      </c>
      <c r="R37" s="421"/>
      <c r="S37" s="422"/>
      <c r="T37" s="278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</row>
    <row r="38" spans="1:30" s="172" customFormat="1" ht="16.5" customHeight="1" thickBot="1">
      <c r="A38" s="420" t="s">
        <v>40</v>
      </c>
      <c r="B38" s="420"/>
      <c r="C38" s="278"/>
      <c r="D38" s="278"/>
      <c r="E38" s="278"/>
      <c r="F38" s="278"/>
      <c r="G38" s="278"/>
      <c r="H38" s="278"/>
      <c r="I38" s="351">
        <v>4</v>
      </c>
      <c r="J38" s="352"/>
      <c r="K38" s="353" t="s">
        <v>110</v>
      </c>
      <c r="L38" s="354"/>
      <c r="M38" s="355"/>
      <c r="N38" s="278"/>
      <c r="O38" s="8"/>
      <c r="P38" s="8"/>
      <c r="Q38" s="8"/>
      <c r="R38" s="8"/>
      <c r="S38" s="8"/>
      <c r="T38" s="278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1:30" s="172" customFormat="1" ht="19.5" customHeight="1" thickBot="1">
      <c r="A39" s="420" t="s">
        <v>120</v>
      </c>
      <c r="B39" s="420"/>
      <c r="C39" s="358" t="s">
        <v>42</v>
      </c>
      <c r="D39" s="359"/>
      <c r="E39" s="359"/>
      <c r="F39" s="359"/>
      <c r="G39" s="360"/>
      <c r="H39" s="278"/>
      <c r="I39" s="351">
        <v>5</v>
      </c>
      <c r="J39" s="352"/>
      <c r="K39" s="353" t="s">
        <v>111</v>
      </c>
      <c r="L39" s="354"/>
      <c r="M39" s="355"/>
      <c r="N39" s="278"/>
      <c r="O39" s="278"/>
      <c r="P39" s="278"/>
      <c r="Q39" s="278"/>
      <c r="R39" s="278"/>
      <c r="S39" s="278"/>
      <c r="T39" s="278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</row>
    <row r="40" spans="1:30" s="172" customFormat="1" ht="19.5" customHeight="1" thickBot="1">
      <c r="A40" s="279" t="s">
        <v>41</v>
      </c>
      <c r="B40" s="279"/>
      <c r="C40" s="334">
        <v>1</v>
      </c>
      <c r="D40" s="334" t="s">
        <v>122</v>
      </c>
      <c r="E40" s="341" t="s">
        <v>123</v>
      </c>
      <c r="F40" s="342"/>
      <c r="G40" s="343"/>
      <c r="H40" s="278"/>
      <c r="I40" s="351">
        <v>6</v>
      </c>
      <c r="J40" s="352"/>
      <c r="K40" s="353" t="s">
        <v>112</v>
      </c>
      <c r="L40" s="354"/>
      <c r="M40" s="355"/>
      <c r="N40" s="278"/>
      <c r="O40" s="278"/>
      <c r="P40" s="278"/>
      <c r="Q40" s="278"/>
      <c r="R40" s="278"/>
      <c r="S40" s="278"/>
      <c r="T40" s="278"/>
      <c r="U40" s="170"/>
      <c r="V40" s="170"/>
      <c r="W40" s="170"/>
      <c r="X40" s="170"/>
      <c r="Y40" s="170"/>
      <c r="Z40" s="170"/>
      <c r="AA40" s="170"/>
      <c r="AB40" s="170"/>
      <c r="AC40" s="170"/>
      <c r="AD40" s="171"/>
    </row>
    <row r="41" spans="1:30" s="36" customFormat="1" ht="19.5" customHeight="1" thickBot="1">
      <c r="A41" s="420" t="s">
        <v>121</v>
      </c>
      <c r="B41" s="420"/>
      <c r="C41" s="334">
        <v>2</v>
      </c>
      <c r="D41" s="334" t="s">
        <v>124</v>
      </c>
      <c r="E41" s="341" t="s">
        <v>125</v>
      </c>
      <c r="F41" s="342"/>
      <c r="G41" s="343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170"/>
      <c r="V41" s="170"/>
      <c r="W41" s="170"/>
      <c r="X41" s="170"/>
      <c r="Y41" s="170"/>
      <c r="Z41" s="170"/>
      <c r="AA41" s="170"/>
      <c r="AB41" s="170"/>
      <c r="AC41" s="170"/>
      <c r="AD41" s="171"/>
    </row>
    <row r="42" spans="1:30" s="36" customFormat="1" ht="19.5" customHeight="1" thickBot="1">
      <c r="A42" s="269"/>
      <c r="B42" s="269"/>
      <c r="C42" s="334">
        <v>3</v>
      </c>
      <c r="D42" s="334" t="s">
        <v>126</v>
      </c>
      <c r="E42" s="341" t="s">
        <v>127</v>
      </c>
      <c r="F42" s="342"/>
      <c r="G42" s="343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</row>
    <row r="43" spans="1:30" s="36" customFormat="1" ht="19.5" customHeight="1">
      <c r="A43" s="269"/>
      <c r="B43" s="269"/>
      <c r="C43" s="232"/>
      <c r="D43" s="232"/>
      <c r="E43" s="233"/>
      <c r="F43" s="233"/>
      <c r="G43" s="233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170"/>
      <c r="V43" s="170"/>
      <c r="W43" s="170"/>
      <c r="X43" s="170"/>
      <c r="Y43" s="170"/>
      <c r="Z43" s="170"/>
      <c r="AA43" s="170"/>
      <c r="AB43" s="170"/>
      <c r="AC43" s="170"/>
      <c r="AD43" s="171"/>
    </row>
    <row r="44" spans="1:30" s="36" customFormat="1" ht="19.5" customHeight="1">
      <c r="A44" s="269"/>
      <c r="B44" s="269"/>
      <c r="C44" s="232"/>
      <c r="D44" s="232"/>
      <c r="E44" s="233"/>
      <c r="F44" s="233"/>
      <c r="G44" s="233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</row>
    <row r="45" spans="1:30" s="36" customFormat="1" ht="19.5" customHeight="1">
      <c r="A45" s="269"/>
      <c r="B45" s="269"/>
      <c r="C45" s="232"/>
      <c r="D45" s="232"/>
      <c r="E45" s="233"/>
      <c r="F45" s="233"/>
      <c r="G45" s="233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170"/>
      <c r="V45" s="170"/>
      <c r="W45" s="170"/>
      <c r="X45" s="170"/>
      <c r="Y45" s="170"/>
      <c r="Z45" s="170"/>
      <c r="AA45" s="170"/>
      <c r="AB45" s="170"/>
      <c r="AC45" s="170"/>
      <c r="AD45" s="171"/>
    </row>
    <row r="46" spans="1:30" s="36" customFormat="1" ht="19.5" customHeight="1">
      <c r="A46" s="269"/>
      <c r="B46" s="269"/>
      <c r="C46" s="232"/>
      <c r="D46" s="232"/>
      <c r="E46" s="233"/>
      <c r="F46" s="233"/>
      <c r="G46" s="233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170"/>
      <c r="V46" s="170"/>
      <c r="W46" s="170"/>
      <c r="X46" s="170"/>
      <c r="Y46" s="170"/>
      <c r="Z46" s="170"/>
      <c r="AA46" s="170"/>
      <c r="AB46" s="170"/>
      <c r="AC46" s="170"/>
      <c r="AD46" s="171"/>
    </row>
    <row r="47" spans="1:30" s="36" customFormat="1" ht="15.7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170"/>
      <c r="V47" s="170"/>
      <c r="W47" s="170"/>
      <c r="X47" s="170"/>
      <c r="Y47" s="170"/>
      <c r="Z47" s="170"/>
      <c r="AA47" s="170"/>
      <c r="AB47" s="170"/>
      <c r="AC47" s="170"/>
      <c r="AD47" s="171"/>
    </row>
    <row r="48" spans="1:30" s="36" customFormat="1" ht="15.7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170"/>
      <c r="V48" s="170"/>
      <c r="W48" s="170"/>
      <c r="X48" s="170"/>
      <c r="Y48" s="170"/>
      <c r="Z48" s="170"/>
      <c r="AA48" s="170"/>
      <c r="AB48" s="170"/>
      <c r="AC48" s="170"/>
      <c r="AD48" s="171"/>
    </row>
    <row r="49" spans="1:30" s="36" customForma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70"/>
      <c r="V49" s="170"/>
      <c r="W49" s="170"/>
      <c r="X49" s="170"/>
      <c r="Y49" s="170"/>
      <c r="Z49" s="170"/>
      <c r="AA49" s="170"/>
      <c r="AB49" s="170"/>
      <c r="AC49" s="170"/>
      <c r="AD49" s="171"/>
    </row>
    <row r="50" spans="1:30" s="36" customFormat="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70"/>
      <c r="V50" s="170"/>
      <c r="W50" s="170"/>
      <c r="X50" s="170"/>
      <c r="Y50" s="170"/>
      <c r="Z50" s="170"/>
      <c r="AA50" s="170"/>
      <c r="AB50" s="170"/>
      <c r="AC50" s="170"/>
      <c r="AD50" s="171"/>
    </row>
    <row r="51" spans="1:30" s="42" customFormat="1" ht="23.25">
      <c r="A51" s="280"/>
      <c r="B51" s="537"/>
      <c r="C51" s="538"/>
      <c r="D51" s="538"/>
      <c r="E51" s="538"/>
      <c r="F51" s="538"/>
      <c r="G51" s="538"/>
      <c r="H51" s="280"/>
      <c r="I51" s="280"/>
      <c r="J51" s="281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100"/>
      <c r="X51" s="281"/>
      <c r="Y51" s="280"/>
      <c r="Z51" s="280"/>
      <c r="AA51" s="280"/>
      <c r="AB51" s="280"/>
      <c r="AC51" s="280"/>
      <c r="AD51" s="23"/>
    </row>
    <row r="52" spans="1:30" s="256" customFormat="1" ht="23.2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3"/>
      <c r="L52" s="283"/>
      <c r="M52" s="283"/>
      <c r="N52" s="283"/>
      <c r="O52" s="283"/>
      <c r="P52" s="283"/>
      <c r="Q52" s="283"/>
      <c r="R52" s="283"/>
      <c r="S52" s="283"/>
      <c r="T52" s="284"/>
      <c r="U52" s="282"/>
      <c r="V52" s="282"/>
      <c r="W52" s="285"/>
      <c r="X52" s="282"/>
      <c r="Y52" s="282"/>
      <c r="Z52" s="282"/>
      <c r="AA52" s="282"/>
      <c r="AB52" s="282"/>
      <c r="AC52" s="282"/>
      <c r="AD52" s="258"/>
    </row>
    <row r="53" spans="2:19" ht="15.75">
      <c r="B53" s="268" t="s">
        <v>30</v>
      </c>
      <c r="C53" s="531"/>
      <c r="D53" s="532"/>
      <c r="E53" s="532"/>
      <c r="F53" s="532"/>
      <c r="G53" s="532"/>
      <c r="H53" s="532"/>
      <c r="I53" s="533"/>
      <c r="K53" s="35"/>
      <c r="L53" s="39"/>
      <c r="M53" s="39"/>
      <c r="N53" s="39"/>
      <c r="O53" s="40"/>
      <c r="P53" s="40"/>
      <c r="Q53" s="40"/>
      <c r="R53" s="40"/>
      <c r="S53" s="40"/>
    </row>
    <row r="54" spans="2:19" ht="15.75">
      <c r="B54" s="38" t="s">
        <v>31</v>
      </c>
      <c r="C54" s="497"/>
      <c r="D54" s="498"/>
      <c r="E54" s="498"/>
      <c r="F54" s="498"/>
      <c r="G54" s="498"/>
      <c r="H54" s="498"/>
      <c r="I54" s="499"/>
      <c r="K54" s="35"/>
      <c r="L54" s="39"/>
      <c r="M54" s="39"/>
      <c r="N54" s="39"/>
      <c r="O54" s="40"/>
      <c r="P54" s="40"/>
      <c r="Q54" s="40"/>
      <c r="R54" s="40"/>
      <c r="S54" s="40"/>
    </row>
    <row r="55" spans="2:19" ht="15.75">
      <c r="B55" s="38" t="s">
        <v>32</v>
      </c>
      <c r="C55" s="497"/>
      <c r="D55" s="498"/>
      <c r="E55" s="498"/>
      <c r="F55" s="498"/>
      <c r="G55" s="498"/>
      <c r="H55" s="498"/>
      <c r="I55" s="499"/>
      <c r="K55" s="35"/>
      <c r="L55" s="39"/>
      <c r="M55" s="39"/>
      <c r="N55" s="39"/>
      <c r="O55" s="40"/>
      <c r="P55" s="40"/>
      <c r="Q55" s="40"/>
      <c r="R55" s="40"/>
      <c r="S55" s="40"/>
    </row>
    <row r="56" spans="2:19" ht="31.5">
      <c r="B56" s="38" t="s">
        <v>33</v>
      </c>
      <c r="C56" s="497"/>
      <c r="D56" s="498"/>
      <c r="E56" s="498"/>
      <c r="F56" s="498"/>
      <c r="G56" s="498"/>
      <c r="H56" s="498"/>
      <c r="I56" s="499"/>
      <c r="K56" s="35"/>
      <c r="L56" s="39"/>
      <c r="M56" s="39"/>
      <c r="N56" s="39"/>
      <c r="O56" s="257" t="s">
        <v>146</v>
      </c>
      <c r="P56" s="40"/>
      <c r="Q56" s="40"/>
      <c r="R56" s="40"/>
      <c r="S56" s="40"/>
    </row>
    <row r="57" spans="2:19" ht="15.75">
      <c r="B57" s="38" t="s">
        <v>34</v>
      </c>
      <c r="C57" s="497"/>
      <c r="D57" s="498"/>
      <c r="E57" s="498"/>
      <c r="F57" s="498"/>
      <c r="G57" s="498"/>
      <c r="H57" s="498"/>
      <c r="I57" s="499"/>
      <c r="K57" s="35"/>
      <c r="L57" s="39"/>
      <c r="M57" s="39"/>
      <c r="N57" s="39"/>
      <c r="O57" s="40"/>
      <c r="P57" s="40"/>
      <c r="Q57" s="40"/>
      <c r="R57" s="40"/>
      <c r="S57" s="40"/>
    </row>
    <row r="58" spans="4:13" ht="15">
      <c r="D58" s="34"/>
      <c r="E58" s="34"/>
      <c r="M58" s="33"/>
    </row>
    <row r="59" spans="2:5" ht="15.75" thickBot="1">
      <c r="B59" s="37"/>
      <c r="D59" s="34"/>
      <c r="E59" s="34"/>
    </row>
    <row r="60" spans="1:30" ht="42.75" customHeight="1" thickBot="1">
      <c r="A60" s="479" t="s">
        <v>1</v>
      </c>
      <c r="B60" s="480"/>
      <c r="C60" s="480"/>
      <c r="D60" s="480"/>
      <c r="E60" s="480"/>
      <c r="F60" s="480"/>
      <c r="G60" s="481"/>
      <c r="H60" s="399" t="s">
        <v>25</v>
      </c>
      <c r="I60" s="106" t="s">
        <v>2</v>
      </c>
      <c r="J60" s="485" t="s">
        <v>90</v>
      </c>
      <c r="K60" s="486"/>
      <c r="L60" s="487"/>
      <c r="M60" s="476" t="s">
        <v>27</v>
      </c>
      <c r="N60" s="490"/>
      <c r="O60" s="490"/>
      <c r="P60" s="490"/>
      <c r="Q60" s="491" t="s">
        <v>63</v>
      </c>
      <c r="R60" s="492"/>
      <c r="S60" s="492"/>
      <c r="T60" s="492"/>
      <c r="U60" s="493"/>
      <c r="V60" s="479" t="s">
        <v>68</v>
      </c>
      <c r="W60" s="481"/>
      <c r="AD60" s="36"/>
    </row>
    <row r="61" spans="1:23" s="36" customFormat="1" ht="126">
      <c r="A61" s="395" t="s">
        <v>20</v>
      </c>
      <c r="B61" s="390" t="s">
        <v>21</v>
      </c>
      <c r="C61" s="107" t="s">
        <v>10</v>
      </c>
      <c r="D61" s="107" t="s">
        <v>7</v>
      </c>
      <c r="E61" s="107" t="s">
        <v>47</v>
      </c>
      <c r="F61" s="107" t="s">
        <v>13</v>
      </c>
      <c r="G61" s="109" t="s">
        <v>8</v>
      </c>
      <c r="H61" s="400"/>
      <c r="I61" s="500" t="s">
        <v>87</v>
      </c>
      <c r="J61" s="12" t="s">
        <v>86</v>
      </c>
      <c r="K61" s="13" t="s">
        <v>15</v>
      </c>
      <c r="L61" s="14" t="s">
        <v>89</v>
      </c>
      <c r="M61" s="50" t="s">
        <v>16</v>
      </c>
      <c r="N61" s="29" t="s">
        <v>17</v>
      </c>
      <c r="O61" s="29" t="s">
        <v>99</v>
      </c>
      <c r="P61" s="147" t="s">
        <v>100</v>
      </c>
      <c r="Q61" s="51" t="s">
        <v>102</v>
      </c>
      <c r="R61" s="11" t="s">
        <v>97</v>
      </c>
      <c r="S61" s="457" t="s">
        <v>52</v>
      </c>
      <c r="T61" s="11" t="s">
        <v>101</v>
      </c>
      <c r="U61" s="15" t="s">
        <v>94</v>
      </c>
      <c r="V61" s="438" t="s">
        <v>18</v>
      </c>
      <c r="W61" s="397" t="s">
        <v>56</v>
      </c>
    </row>
    <row r="62" spans="1:23" s="36" customFormat="1" ht="16.5" customHeight="1" thickBot="1">
      <c r="A62" s="536"/>
      <c r="B62" s="539"/>
      <c r="C62" s="110"/>
      <c r="D62" s="127"/>
      <c r="E62" s="127"/>
      <c r="F62" s="110"/>
      <c r="G62" s="128"/>
      <c r="H62" s="401"/>
      <c r="I62" s="501"/>
      <c r="J62" s="146" t="s">
        <v>88</v>
      </c>
      <c r="K62" s="110" t="s">
        <v>62</v>
      </c>
      <c r="L62" s="128" t="s">
        <v>58</v>
      </c>
      <c r="M62" s="7" t="s">
        <v>88</v>
      </c>
      <c r="N62" s="5" t="s">
        <v>98</v>
      </c>
      <c r="O62" s="5" t="s">
        <v>88</v>
      </c>
      <c r="P62" s="148" t="s">
        <v>88</v>
      </c>
      <c r="Q62" s="141" t="s">
        <v>88</v>
      </c>
      <c r="R62" s="127" t="s">
        <v>88</v>
      </c>
      <c r="S62" s="458"/>
      <c r="T62" s="120" t="s">
        <v>59</v>
      </c>
      <c r="U62" s="149" t="s">
        <v>91</v>
      </c>
      <c r="V62" s="439"/>
      <c r="W62" s="398"/>
    </row>
    <row r="63" spans="1:23" s="36" customFormat="1" ht="15.75">
      <c r="A63" s="543">
        <v>1</v>
      </c>
      <c r="B63" s="530" t="s">
        <v>165</v>
      </c>
      <c r="C63" s="529"/>
      <c r="D63" s="540">
        <v>1</v>
      </c>
      <c r="E63" s="529" t="s">
        <v>49</v>
      </c>
      <c r="F63" s="529">
        <v>2</v>
      </c>
      <c r="G63" s="508" t="s">
        <v>171</v>
      </c>
      <c r="H63" s="145"/>
      <c r="I63" s="140"/>
      <c r="J63" s="129"/>
      <c r="K63" s="130"/>
      <c r="L63" s="131"/>
      <c r="M63" s="129"/>
      <c r="N63" s="130"/>
      <c r="O63" s="130"/>
      <c r="P63" s="286"/>
      <c r="Q63" s="129"/>
      <c r="R63" s="130"/>
      <c r="S63" s="130"/>
      <c r="T63" s="130"/>
      <c r="U63" s="131"/>
      <c r="V63" s="129"/>
      <c r="W63" s="131"/>
    </row>
    <row r="64" spans="1:23" s="36" customFormat="1" ht="15.75">
      <c r="A64" s="507"/>
      <c r="B64" s="514"/>
      <c r="C64" s="510"/>
      <c r="D64" s="516"/>
      <c r="E64" s="510"/>
      <c r="F64" s="510"/>
      <c r="G64" s="509"/>
      <c r="H64" s="89"/>
      <c r="I64" s="93"/>
      <c r="J64" s="90"/>
      <c r="K64" s="91"/>
      <c r="L64" s="92"/>
      <c r="M64" s="90"/>
      <c r="N64" s="91"/>
      <c r="O64" s="91"/>
      <c r="P64" s="94"/>
      <c r="Q64" s="90"/>
      <c r="R64" s="91"/>
      <c r="S64" s="91"/>
      <c r="T64" s="91"/>
      <c r="U64" s="92"/>
      <c r="V64" s="90"/>
      <c r="W64" s="92"/>
    </row>
    <row r="65" spans="1:23" s="36" customFormat="1" ht="15.75">
      <c r="A65" s="507">
        <v>2</v>
      </c>
      <c r="B65" s="514" t="s">
        <v>132</v>
      </c>
      <c r="C65" s="510"/>
      <c r="D65" s="516">
        <v>1</v>
      </c>
      <c r="E65" s="510" t="s">
        <v>49</v>
      </c>
      <c r="F65" s="510">
        <v>3</v>
      </c>
      <c r="G65" s="509" t="s">
        <v>122</v>
      </c>
      <c r="H65" s="52"/>
      <c r="I65" s="95"/>
      <c r="J65" s="86"/>
      <c r="K65" s="87"/>
      <c r="L65" s="88"/>
      <c r="M65" s="86"/>
      <c r="N65" s="87"/>
      <c r="O65" s="87"/>
      <c r="P65" s="96"/>
      <c r="Q65" s="86"/>
      <c r="R65" s="87"/>
      <c r="S65" s="87"/>
      <c r="T65" s="87"/>
      <c r="U65" s="88"/>
      <c r="V65" s="86"/>
      <c r="W65" s="88"/>
    </row>
    <row r="66" spans="1:23" s="36" customFormat="1" ht="15.75">
      <c r="A66" s="507"/>
      <c r="B66" s="514"/>
      <c r="C66" s="510"/>
      <c r="D66" s="516"/>
      <c r="E66" s="510"/>
      <c r="F66" s="510"/>
      <c r="G66" s="509"/>
      <c r="H66" s="89"/>
      <c r="I66" s="93"/>
      <c r="J66" s="90"/>
      <c r="K66" s="91"/>
      <c r="L66" s="92"/>
      <c r="M66" s="90"/>
      <c r="N66" s="91"/>
      <c r="O66" s="91"/>
      <c r="P66" s="94"/>
      <c r="Q66" s="90"/>
      <c r="R66" s="91"/>
      <c r="S66" s="91"/>
      <c r="T66" s="91"/>
      <c r="U66" s="92"/>
      <c r="V66" s="90"/>
      <c r="W66" s="92"/>
    </row>
    <row r="67" spans="1:23" s="36" customFormat="1" ht="15.75">
      <c r="A67" s="507">
        <v>3</v>
      </c>
      <c r="B67" s="514" t="s">
        <v>166</v>
      </c>
      <c r="C67" s="510"/>
      <c r="D67" s="516">
        <v>1</v>
      </c>
      <c r="E67" s="510" t="s">
        <v>49</v>
      </c>
      <c r="F67" s="510">
        <v>4</v>
      </c>
      <c r="G67" s="509" t="s">
        <v>122</v>
      </c>
      <c r="H67" s="52"/>
      <c r="I67" s="95"/>
      <c r="J67" s="86"/>
      <c r="K67" s="87"/>
      <c r="L67" s="88"/>
      <c r="M67" s="86"/>
      <c r="N67" s="87"/>
      <c r="O67" s="87"/>
      <c r="P67" s="96"/>
      <c r="Q67" s="86"/>
      <c r="R67" s="87"/>
      <c r="S67" s="87"/>
      <c r="T67" s="87"/>
      <c r="U67" s="88"/>
      <c r="V67" s="86"/>
      <c r="W67" s="88"/>
    </row>
    <row r="68" spans="1:23" s="36" customFormat="1" ht="15.75">
      <c r="A68" s="507"/>
      <c r="B68" s="514"/>
      <c r="C68" s="510"/>
      <c r="D68" s="516"/>
      <c r="E68" s="510"/>
      <c r="F68" s="510"/>
      <c r="G68" s="509"/>
      <c r="H68" s="89"/>
      <c r="I68" s="93"/>
      <c r="J68" s="90"/>
      <c r="K68" s="91"/>
      <c r="L68" s="92"/>
      <c r="M68" s="90"/>
      <c r="N68" s="91"/>
      <c r="O68" s="91"/>
      <c r="P68" s="94"/>
      <c r="Q68" s="90"/>
      <c r="R68" s="91"/>
      <c r="S68" s="91"/>
      <c r="T68" s="91"/>
      <c r="U68" s="92"/>
      <c r="V68" s="90"/>
      <c r="W68" s="92"/>
    </row>
    <row r="69" spans="1:23" s="36" customFormat="1" ht="15.75">
      <c r="A69" s="507">
        <v>4</v>
      </c>
      <c r="B69" s="514" t="s">
        <v>167</v>
      </c>
      <c r="C69" s="510"/>
      <c r="D69" s="516">
        <v>1</v>
      </c>
      <c r="E69" s="510" t="s">
        <v>49</v>
      </c>
      <c r="F69" s="510">
        <v>5</v>
      </c>
      <c r="G69" s="509" t="s">
        <v>122</v>
      </c>
      <c r="H69" s="52"/>
      <c r="I69" s="95"/>
      <c r="J69" s="86"/>
      <c r="K69" s="87"/>
      <c r="L69" s="88"/>
      <c r="M69" s="86"/>
      <c r="N69" s="87"/>
      <c r="O69" s="87"/>
      <c r="P69" s="96"/>
      <c r="Q69" s="86"/>
      <c r="R69" s="87"/>
      <c r="S69" s="87"/>
      <c r="T69" s="87"/>
      <c r="U69" s="88"/>
      <c r="V69" s="86"/>
      <c r="W69" s="88"/>
    </row>
    <row r="70" spans="1:23" s="36" customFormat="1" ht="15.75">
      <c r="A70" s="507"/>
      <c r="B70" s="514"/>
      <c r="C70" s="510"/>
      <c r="D70" s="516"/>
      <c r="E70" s="510"/>
      <c r="F70" s="510"/>
      <c r="G70" s="509"/>
      <c r="H70" s="89"/>
      <c r="I70" s="93"/>
      <c r="J70" s="90"/>
      <c r="K70" s="91"/>
      <c r="L70" s="92"/>
      <c r="M70" s="90"/>
      <c r="N70" s="91"/>
      <c r="O70" s="91"/>
      <c r="P70" s="94"/>
      <c r="Q70" s="90"/>
      <c r="R70" s="91"/>
      <c r="S70" s="91"/>
      <c r="T70" s="91"/>
      <c r="U70" s="92"/>
      <c r="V70" s="90"/>
      <c r="W70" s="92"/>
    </row>
    <row r="71" spans="1:23" s="36" customFormat="1" ht="15.75" customHeight="1">
      <c r="A71" s="507">
        <v>5</v>
      </c>
      <c r="B71" s="514" t="s">
        <v>168</v>
      </c>
      <c r="C71" s="510"/>
      <c r="D71" s="516">
        <v>1</v>
      </c>
      <c r="E71" s="510" t="s">
        <v>49</v>
      </c>
      <c r="F71" s="510">
        <v>6</v>
      </c>
      <c r="G71" s="509" t="s">
        <v>122</v>
      </c>
      <c r="H71" s="52"/>
      <c r="I71" s="95"/>
      <c r="J71" s="86"/>
      <c r="K71" s="87"/>
      <c r="L71" s="92"/>
      <c r="M71" s="90"/>
      <c r="N71" s="91"/>
      <c r="O71" s="91"/>
      <c r="P71" s="94"/>
      <c r="Q71" s="90"/>
      <c r="R71" s="91"/>
      <c r="S71" s="91"/>
      <c r="T71" s="91"/>
      <c r="U71" s="92"/>
      <c r="V71" s="90"/>
      <c r="W71" s="92"/>
    </row>
    <row r="72" spans="1:23" s="36" customFormat="1" ht="16.5" thickBot="1">
      <c r="A72" s="513"/>
      <c r="B72" s="515"/>
      <c r="C72" s="512"/>
      <c r="D72" s="517"/>
      <c r="E72" s="512"/>
      <c r="F72" s="512"/>
      <c r="G72" s="511"/>
      <c r="H72" s="89"/>
      <c r="I72" s="157"/>
      <c r="J72" s="133"/>
      <c r="K72" s="134"/>
      <c r="L72" s="92"/>
      <c r="M72" s="90"/>
      <c r="N72" s="91"/>
      <c r="O72" s="91"/>
      <c r="P72" s="94"/>
      <c r="Q72" s="90"/>
      <c r="R72" s="91"/>
      <c r="S72" s="91"/>
      <c r="T72" s="91"/>
      <c r="U72" s="92"/>
      <c r="V72" s="90"/>
      <c r="W72" s="92"/>
    </row>
    <row r="73" spans="1:23" s="36" customFormat="1" ht="15.75">
      <c r="A73" s="507">
        <v>6</v>
      </c>
      <c r="B73" s="514" t="s">
        <v>169</v>
      </c>
      <c r="C73" s="510"/>
      <c r="D73" s="516">
        <v>1</v>
      </c>
      <c r="E73" s="510" t="s">
        <v>48</v>
      </c>
      <c r="F73" s="510">
        <v>7</v>
      </c>
      <c r="G73" s="509" t="s">
        <v>122</v>
      </c>
      <c r="H73" s="52"/>
      <c r="I73" s="95"/>
      <c r="J73" s="86"/>
      <c r="K73" s="87"/>
      <c r="L73" s="88"/>
      <c r="M73" s="86"/>
      <c r="N73" s="87"/>
      <c r="O73" s="87"/>
      <c r="P73" s="96"/>
      <c r="Q73" s="86"/>
      <c r="R73" s="87"/>
      <c r="S73" s="87"/>
      <c r="T73" s="87"/>
      <c r="U73" s="88"/>
      <c r="V73" s="86"/>
      <c r="W73" s="88"/>
    </row>
    <row r="74" spans="1:23" s="36" customFormat="1" ht="16.5" thickBot="1">
      <c r="A74" s="513"/>
      <c r="B74" s="515"/>
      <c r="C74" s="512"/>
      <c r="D74" s="517"/>
      <c r="E74" s="512"/>
      <c r="F74" s="512"/>
      <c r="G74" s="511"/>
      <c r="H74" s="89"/>
      <c r="I74" s="97"/>
      <c r="J74" s="133"/>
      <c r="K74" s="134"/>
      <c r="L74" s="135"/>
      <c r="M74" s="133"/>
      <c r="N74" s="134"/>
      <c r="O74" s="134"/>
      <c r="P74" s="137"/>
      <c r="Q74" s="133"/>
      <c r="R74" s="134"/>
      <c r="S74" s="134"/>
      <c r="T74" s="134"/>
      <c r="U74" s="135"/>
      <c r="V74" s="133"/>
      <c r="W74" s="135"/>
    </row>
    <row r="75" spans="1:23" s="36" customFormat="1" ht="16.5" thickBot="1">
      <c r="A75" s="288">
        <v>7</v>
      </c>
      <c r="B75" s="289" t="s">
        <v>170</v>
      </c>
      <c r="C75" s="290"/>
      <c r="D75" s="291">
        <v>1</v>
      </c>
      <c r="E75" s="290" t="s">
        <v>48</v>
      </c>
      <c r="F75" s="290">
        <v>8</v>
      </c>
      <c r="G75" s="292" t="s">
        <v>122</v>
      </c>
      <c r="H75" s="293"/>
      <c r="I75" s="294"/>
      <c r="J75" s="295"/>
      <c r="K75" s="296"/>
      <c r="L75" s="297"/>
      <c r="M75" s="295"/>
      <c r="N75" s="296"/>
      <c r="O75" s="296"/>
      <c r="P75" s="298"/>
      <c r="Q75" s="295"/>
      <c r="R75" s="296"/>
      <c r="S75" s="296"/>
      <c r="T75" s="296"/>
      <c r="U75" s="297"/>
      <c r="V75" s="295"/>
      <c r="W75" s="297"/>
    </row>
    <row r="76" spans="1:30" s="36" customFormat="1" ht="15.75" thickBot="1">
      <c r="A76" s="124"/>
      <c r="B76" s="125" t="s">
        <v>3</v>
      </c>
      <c r="C76" s="125"/>
      <c r="D76" s="125"/>
      <c r="E76" s="125"/>
      <c r="F76" s="125"/>
      <c r="G76" s="126"/>
      <c r="H76" s="99"/>
      <c r="I76" s="98"/>
      <c r="J76" s="136"/>
      <c r="K76" s="125"/>
      <c r="L76" s="126"/>
      <c r="M76" s="136"/>
      <c r="N76" s="125"/>
      <c r="O76" s="125"/>
      <c r="P76" s="144"/>
      <c r="Q76" s="136"/>
      <c r="R76" s="125"/>
      <c r="S76" s="125"/>
      <c r="T76" s="125"/>
      <c r="U76" s="126"/>
      <c r="V76" s="136"/>
      <c r="W76" s="126"/>
      <c r="AD76" s="41"/>
    </row>
    <row r="77" spans="1:30" s="36" customFormat="1" ht="15">
      <c r="A77" s="273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AD77" s="41"/>
    </row>
    <row r="78" spans="22:30" s="41" customFormat="1" ht="15">
      <c r="V78" s="47"/>
      <c r="W78" s="47"/>
      <c r="AD78"/>
    </row>
    <row r="79" ht="22.5" customHeight="1" thickBot="1"/>
    <row r="80" spans="2:23" ht="24.75" customHeight="1" thickBot="1">
      <c r="B80" s="378" t="s">
        <v>119</v>
      </c>
      <c r="C80" s="379"/>
      <c r="D80" s="379"/>
      <c r="E80" s="379"/>
      <c r="F80" s="380"/>
      <c r="V80" s="28">
        <f>+V78/20</f>
        <v>0</v>
      </c>
      <c r="W80" s="21" t="s">
        <v>66</v>
      </c>
    </row>
    <row r="81" spans="2:6" ht="15" customHeight="1" thickBot="1">
      <c r="B81" s="17"/>
      <c r="C81" s="18"/>
      <c r="D81" s="18"/>
      <c r="E81" s="18"/>
      <c r="F81" s="18"/>
    </row>
    <row r="82" spans="2:27" ht="21.75" customHeight="1" thickBot="1">
      <c r="B82" s="340" t="s">
        <v>36</v>
      </c>
      <c r="C82" s="340"/>
      <c r="G82" s="425" t="s">
        <v>42</v>
      </c>
      <c r="H82" s="426"/>
      <c r="I82" s="426"/>
      <c r="J82" s="426"/>
      <c r="K82" s="427"/>
      <c r="P82" s="443" t="s">
        <v>47</v>
      </c>
      <c r="Q82" s="444"/>
      <c r="R82" s="444"/>
      <c r="S82" s="444"/>
      <c r="T82" s="445"/>
      <c r="W82" s="459" t="s">
        <v>45</v>
      </c>
      <c r="X82" s="460"/>
      <c r="Y82" s="461" t="s">
        <v>46</v>
      </c>
      <c r="Z82" s="462"/>
      <c r="AA82" s="463"/>
    </row>
    <row r="83" spans="2:27" ht="16.5" customHeight="1" thickBot="1">
      <c r="B83" s="340" t="s">
        <v>37</v>
      </c>
      <c r="C83" s="340"/>
      <c r="G83" s="122">
        <v>1</v>
      </c>
      <c r="H83" s="122" t="s">
        <v>115</v>
      </c>
      <c r="I83" s="428" t="s">
        <v>113</v>
      </c>
      <c r="J83" s="429"/>
      <c r="K83" s="430"/>
      <c r="P83" s="151">
        <v>1</v>
      </c>
      <c r="Q83" s="151" t="s">
        <v>48</v>
      </c>
      <c r="R83" s="431" t="s">
        <v>118</v>
      </c>
      <c r="S83" s="431"/>
      <c r="T83" s="432"/>
      <c r="W83" s="448">
        <v>1</v>
      </c>
      <c r="X83" s="449"/>
      <c r="Y83" s="450" t="s">
        <v>107</v>
      </c>
      <c r="Z83" s="451"/>
      <c r="AA83" s="452"/>
    </row>
    <row r="84" spans="2:27" ht="21.75" customHeight="1" thickBot="1">
      <c r="B84" s="340" t="s">
        <v>38</v>
      </c>
      <c r="C84" s="340"/>
      <c r="G84" s="122">
        <v>2</v>
      </c>
      <c r="H84" s="122" t="s">
        <v>43</v>
      </c>
      <c r="I84" s="428" t="s">
        <v>44</v>
      </c>
      <c r="J84" s="429"/>
      <c r="K84" s="430"/>
      <c r="P84" s="150">
        <v>2</v>
      </c>
      <c r="Q84" s="150" t="s">
        <v>49</v>
      </c>
      <c r="R84" s="431" t="s">
        <v>50</v>
      </c>
      <c r="S84" s="431"/>
      <c r="T84" s="432"/>
      <c r="W84" s="453">
        <v>2</v>
      </c>
      <c r="X84" s="454"/>
      <c r="Y84" s="450" t="s">
        <v>108</v>
      </c>
      <c r="Z84" s="451"/>
      <c r="AA84" s="452"/>
    </row>
    <row r="85" spans="2:27" ht="21.75" customHeight="1" thickBot="1">
      <c r="B85" s="340" t="s">
        <v>39</v>
      </c>
      <c r="C85" s="340"/>
      <c r="G85" s="122">
        <v>3</v>
      </c>
      <c r="H85" s="122" t="s">
        <v>114</v>
      </c>
      <c r="I85" s="428" t="s">
        <v>116</v>
      </c>
      <c r="J85" s="429"/>
      <c r="K85" s="430"/>
      <c r="P85" s="152">
        <v>3</v>
      </c>
      <c r="Q85" s="152" t="s">
        <v>51</v>
      </c>
      <c r="R85" s="446" t="s">
        <v>117</v>
      </c>
      <c r="S85" s="446"/>
      <c r="T85" s="447"/>
      <c r="W85" s="455">
        <v>3</v>
      </c>
      <c r="X85" s="456"/>
      <c r="Y85" s="435" t="s">
        <v>109</v>
      </c>
      <c r="Z85" s="436"/>
      <c r="AA85" s="437"/>
    </row>
    <row r="86" spans="2:27" ht="25.5" customHeight="1" thickBot="1">
      <c r="B86" s="340" t="s">
        <v>40</v>
      </c>
      <c r="C86" s="340"/>
      <c r="W86" s="433">
        <v>4</v>
      </c>
      <c r="X86" s="434"/>
      <c r="Y86" s="440" t="s">
        <v>110</v>
      </c>
      <c r="Z86" s="441"/>
      <c r="AA86" s="442"/>
    </row>
    <row r="87" spans="2:27" ht="17.25" customHeight="1" thickBot="1">
      <c r="B87" s="340" t="s">
        <v>120</v>
      </c>
      <c r="C87" s="340"/>
      <c r="G87" s="425" t="s">
        <v>42</v>
      </c>
      <c r="H87" s="426"/>
      <c r="I87" s="426"/>
      <c r="J87" s="426"/>
      <c r="K87" s="427"/>
      <c r="W87" s="433">
        <v>5</v>
      </c>
      <c r="X87" s="434"/>
      <c r="Y87" s="440" t="s">
        <v>111</v>
      </c>
      <c r="Z87" s="441"/>
      <c r="AA87" s="442"/>
    </row>
    <row r="88" spans="2:27" ht="27" customHeight="1" thickBot="1">
      <c r="B88" s="153" t="s">
        <v>41</v>
      </c>
      <c r="C88" s="153"/>
      <c r="G88" s="122">
        <v>1</v>
      </c>
      <c r="H88" s="122" t="s">
        <v>122</v>
      </c>
      <c r="I88" s="428" t="s">
        <v>123</v>
      </c>
      <c r="J88" s="429"/>
      <c r="K88" s="430"/>
      <c r="W88" s="433">
        <v>6</v>
      </c>
      <c r="X88" s="434"/>
      <c r="Y88" s="440" t="s">
        <v>112</v>
      </c>
      <c r="Z88" s="441"/>
      <c r="AA88" s="442"/>
    </row>
    <row r="89" spans="2:11" ht="31.5" customHeight="1" thickBot="1">
      <c r="B89" s="340" t="s">
        <v>121</v>
      </c>
      <c r="C89" s="340"/>
      <c r="G89" s="122">
        <v>2</v>
      </c>
      <c r="H89" s="122" t="s">
        <v>124</v>
      </c>
      <c r="I89" s="428" t="s">
        <v>125</v>
      </c>
      <c r="J89" s="429"/>
      <c r="K89" s="430"/>
    </row>
    <row r="90" spans="7:11" ht="24.75" customHeight="1" thickBot="1">
      <c r="G90" s="122">
        <v>3</v>
      </c>
      <c r="H90" s="122" t="s">
        <v>126</v>
      </c>
      <c r="I90" s="428" t="s">
        <v>127</v>
      </c>
      <c r="J90" s="429"/>
      <c r="K90" s="430"/>
    </row>
  </sheetData>
  <sheetProtection/>
  <mergeCells count="200">
    <mergeCell ref="B22:B23"/>
    <mergeCell ref="A22:A23"/>
    <mergeCell ref="D22:D23"/>
    <mergeCell ref="N8:X8"/>
    <mergeCell ref="A71:A72"/>
    <mergeCell ref="B71:B72"/>
    <mergeCell ref="C71:C72"/>
    <mergeCell ref="D71:D72"/>
    <mergeCell ref="E71:E72"/>
    <mergeCell ref="F71:F72"/>
    <mergeCell ref="A63:A64"/>
    <mergeCell ref="C16:C17"/>
    <mergeCell ref="A16:A17"/>
    <mergeCell ref="A18:A19"/>
    <mergeCell ref="A20:A21"/>
    <mergeCell ref="A24:A25"/>
    <mergeCell ref="A28:A29"/>
    <mergeCell ref="B18:B19"/>
    <mergeCell ref="A41:B41"/>
    <mergeCell ref="C22:C23"/>
    <mergeCell ref="D65:D66"/>
    <mergeCell ref="F65:F66"/>
    <mergeCell ref="D24:D25"/>
    <mergeCell ref="G65:G66"/>
    <mergeCell ref="C56:I56"/>
    <mergeCell ref="E18:E19"/>
    <mergeCell ref="D63:D64"/>
    <mergeCell ref="G22:G23"/>
    <mergeCell ref="F22:F23"/>
    <mergeCell ref="E22:E23"/>
    <mergeCell ref="B67:B68"/>
    <mergeCell ref="C67:C68"/>
    <mergeCell ref="A12:A13"/>
    <mergeCell ref="A11:G11"/>
    <mergeCell ref="A61:A62"/>
    <mergeCell ref="A60:G60"/>
    <mergeCell ref="B51:G51"/>
    <mergeCell ref="F20:F21"/>
    <mergeCell ref="E12:E13"/>
    <mergeCell ref="B61:B62"/>
    <mergeCell ref="B65:B66"/>
    <mergeCell ref="A65:A66"/>
    <mergeCell ref="E65:E66"/>
    <mergeCell ref="C24:C25"/>
    <mergeCell ref="B63:B64"/>
    <mergeCell ref="B24:B25"/>
    <mergeCell ref="E63:E64"/>
    <mergeCell ref="C53:I53"/>
    <mergeCell ref="F63:F64"/>
    <mergeCell ref="F24:F25"/>
    <mergeCell ref="D67:D68"/>
    <mergeCell ref="B16:B17"/>
    <mergeCell ref="B20:B21"/>
    <mergeCell ref="C20:C21"/>
    <mergeCell ref="E16:E17"/>
    <mergeCell ref="D20:D21"/>
    <mergeCell ref="D16:D17"/>
    <mergeCell ref="C63:C64"/>
    <mergeCell ref="A32:E32"/>
    <mergeCell ref="E28:E29"/>
    <mergeCell ref="C8:I8"/>
    <mergeCell ref="C6:I6"/>
    <mergeCell ref="C12:C13"/>
    <mergeCell ref="F67:F68"/>
    <mergeCell ref="G67:G68"/>
    <mergeCell ref="C18:C19"/>
    <mergeCell ref="D18:D19"/>
    <mergeCell ref="F18:F19"/>
    <mergeCell ref="C55:I55"/>
    <mergeCell ref="G16:G17"/>
    <mergeCell ref="B28:B29"/>
    <mergeCell ref="C28:C29"/>
    <mergeCell ref="E20:E21"/>
    <mergeCell ref="B12:B13"/>
    <mergeCell ref="B14:B15"/>
    <mergeCell ref="C14:C15"/>
    <mergeCell ref="D14:D15"/>
    <mergeCell ref="E14:E15"/>
    <mergeCell ref="D28:D29"/>
    <mergeCell ref="E24:E25"/>
    <mergeCell ref="A73:A74"/>
    <mergeCell ref="B73:B74"/>
    <mergeCell ref="C73:C74"/>
    <mergeCell ref="D73:D74"/>
    <mergeCell ref="A69:A70"/>
    <mergeCell ref="A14:A15"/>
    <mergeCell ref="B69:B70"/>
    <mergeCell ref="C69:C70"/>
    <mergeCell ref="D69:D70"/>
    <mergeCell ref="C65:C66"/>
    <mergeCell ref="G73:G74"/>
    <mergeCell ref="F69:F70"/>
    <mergeCell ref="E69:E70"/>
    <mergeCell ref="E73:E74"/>
    <mergeCell ref="G69:G70"/>
    <mergeCell ref="F73:F74"/>
    <mergeCell ref="G71:G72"/>
    <mergeCell ref="I61:I62"/>
    <mergeCell ref="G12:G13"/>
    <mergeCell ref="G24:G25"/>
    <mergeCell ref="H11:H13"/>
    <mergeCell ref="G14:G15"/>
    <mergeCell ref="A67:A68"/>
    <mergeCell ref="C57:I57"/>
    <mergeCell ref="G63:G64"/>
    <mergeCell ref="E67:E68"/>
    <mergeCell ref="D12:D13"/>
    <mergeCell ref="AB12:AB13"/>
    <mergeCell ref="J60:L60"/>
    <mergeCell ref="I12:I13"/>
    <mergeCell ref="AB11:AC11"/>
    <mergeCell ref="M60:P60"/>
    <mergeCell ref="Q60:U60"/>
    <mergeCell ref="U11:AA11"/>
    <mergeCell ref="AC12:AC13"/>
    <mergeCell ref="V60:W60"/>
    <mergeCell ref="C54:I54"/>
    <mergeCell ref="A34:B34"/>
    <mergeCell ref="C34:G34"/>
    <mergeCell ref="A35:B35"/>
    <mergeCell ref="I34:J34"/>
    <mergeCell ref="I11:M11"/>
    <mergeCell ref="G20:G21"/>
    <mergeCell ref="F28:F29"/>
    <mergeCell ref="G18:G19"/>
    <mergeCell ref="F16:F17"/>
    <mergeCell ref="G28:G29"/>
    <mergeCell ref="W82:X82"/>
    <mergeCell ref="Y82:AA82"/>
    <mergeCell ref="C4:I4"/>
    <mergeCell ref="C5:I5"/>
    <mergeCell ref="F14:F15"/>
    <mergeCell ref="C7:I7"/>
    <mergeCell ref="H60:H62"/>
    <mergeCell ref="W12:W13"/>
    <mergeCell ref="F12:F13"/>
    <mergeCell ref="N11:T11"/>
    <mergeCell ref="K34:M34"/>
    <mergeCell ref="O34:S34"/>
    <mergeCell ref="B87:C87"/>
    <mergeCell ref="W84:X84"/>
    <mergeCell ref="Y84:AA84"/>
    <mergeCell ref="B85:C85"/>
    <mergeCell ref="I85:K85"/>
    <mergeCell ref="W85:X85"/>
    <mergeCell ref="S61:S62"/>
    <mergeCell ref="E35:G35"/>
    <mergeCell ref="I90:K90"/>
    <mergeCell ref="W88:X88"/>
    <mergeCell ref="Y88:AA88"/>
    <mergeCell ref="P82:T82"/>
    <mergeCell ref="R84:T84"/>
    <mergeCell ref="R85:T85"/>
    <mergeCell ref="Y87:AA87"/>
    <mergeCell ref="Y86:AA86"/>
    <mergeCell ref="W83:X83"/>
    <mergeCell ref="Y83:AA83"/>
    <mergeCell ref="W87:X87"/>
    <mergeCell ref="Y85:AA85"/>
    <mergeCell ref="B86:C86"/>
    <mergeCell ref="W86:X86"/>
    <mergeCell ref="W61:W62"/>
    <mergeCell ref="V61:V62"/>
    <mergeCell ref="B84:C84"/>
    <mergeCell ref="I83:K83"/>
    <mergeCell ref="B82:C82"/>
    <mergeCell ref="G82:K82"/>
    <mergeCell ref="B89:C89"/>
    <mergeCell ref="G87:K87"/>
    <mergeCell ref="I88:K88"/>
    <mergeCell ref="I89:K89"/>
    <mergeCell ref="B80:F80"/>
    <mergeCell ref="R83:T83"/>
    <mergeCell ref="I84:K84"/>
    <mergeCell ref="B83:C83"/>
    <mergeCell ref="I35:J35"/>
    <mergeCell ref="K35:M35"/>
    <mergeCell ref="Q35:S35"/>
    <mergeCell ref="A36:B36"/>
    <mergeCell ref="E36:G36"/>
    <mergeCell ref="I36:J36"/>
    <mergeCell ref="K36:M36"/>
    <mergeCell ref="Q36:S36"/>
    <mergeCell ref="A37:B37"/>
    <mergeCell ref="E37:G37"/>
    <mergeCell ref="I37:J37"/>
    <mergeCell ref="K37:M37"/>
    <mergeCell ref="Q37:S37"/>
    <mergeCell ref="A38:B38"/>
    <mergeCell ref="I38:J38"/>
    <mergeCell ref="K38:M38"/>
    <mergeCell ref="E41:G41"/>
    <mergeCell ref="E42:G42"/>
    <mergeCell ref="A39:B39"/>
    <mergeCell ref="C39:G39"/>
    <mergeCell ref="I39:J39"/>
    <mergeCell ref="K39:M39"/>
    <mergeCell ref="E40:G40"/>
    <mergeCell ref="I40:J40"/>
    <mergeCell ref="K40:M40"/>
  </mergeCells>
  <printOptions/>
  <pageMargins left="0.17" right="0.17" top="0.31" bottom="0.17" header="0.2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8"/>
  <sheetViews>
    <sheetView zoomScale="120" zoomScaleNormal="120" zoomScalePageLayoutView="0" workbookViewId="0" topLeftCell="A18">
      <selection activeCell="C50" sqref="C50"/>
    </sheetView>
  </sheetViews>
  <sheetFormatPr defaultColWidth="11.421875" defaultRowHeight="15"/>
  <cols>
    <col min="1" max="1" width="4.421875" style="0" customWidth="1"/>
    <col min="2" max="2" width="38.00390625" style="0" customWidth="1"/>
    <col min="3" max="3" width="12.57421875" style="0" customWidth="1"/>
    <col min="4" max="4" width="7.00390625" style="0" customWidth="1"/>
    <col min="5" max="6" width="7.28125" style="0" customWidth="1"/>
    <col min="7" max="7" width="9.8515625" style="0" customWidth="1"/>
    <col min="8" max="8" width="11.00390625" style="0" customWidth="1"/>
    <col min="9" max="9" width="10.140625" style="0" customWidth="1"/>
    <col min="10" max="15" width="11.421875" style="0" customWidth="1"/>
    <col min="16" max="16" width="10.8515625" style="0" customWidth="1"/>
    <col min="17" max="17" width="11.421875" style="0" customWidth="1"/>
    <col min="18" max="18" width="5.8515625" style="0" customWidth="1"/>
    <col min="19" max="24" width="11.00390625" style="0" customWidth="1"/>
    <col min="25" max="26" width="12.7109375" style="0" customWidth="1"/>
  </cols>
  <sheetData>
    <row r="1" s="19" customFormat="1" ht="15"/>
    <row r="2" spans="2:24" ht="19.5" thickBot="1">
      <c r="B2" s="178"/>
      <c r="C2" s="178"/>
      <c r="D2" s="178"/>
      <c r="E2" s="178"/>
      <c r="F2" s="178"/>
      <c r="G2" s="178"/>
      <c r="H2" s="178"/>
      <c r="I2" s="178"/>
      <c r="R2" s="2"/>
      <c r="S2" s="2"/>
      <c r="T2" s="2"/>
      <c r="U2" s="2"/>
      <c r="V2" s="2"/>
      <c r="W2" s="2"/>
      <c r="X2" s="2"/>
    </row>
    <row r="3" spans="1:24" ht="23.25">
      <c r="A3" s="184"/>
      <c r="B3" s="187" t="s">
        <v>30</v>
      </c>
      <c r="C3" s="557" t="s">
        <v>138</v>
      </c>
      <c r="D3" s="558"/>
      <c r="E3" s="558"/>
      <c r="F3" s="558"/>
      <c r="G3" s="558"/>
      <c r="H3" s="558"/>
      <c r="I3" s="559"/>
      <c r="J3" s="2"/>
      <c r="L3" s="2"/>
      <c r="M3" s="2"/>
      <c r="N3" s="556" t="s">
        <v>4</v>
      </c>
      <c r="O3" s="556"/>
      <c r="P3" s="556"/>
      <c r="Q3" s="556"/>
      <c r="R3" s="556"/>
      <c r="S3" s="556"/>
      <c r="T3" s="556"/>
      <c r="U3" s="556"/>
      <c r="V3" s="2"/>
      <c r="W3" s="2"/>
      <c r="X3" s="2"/>
    </row>
    <row r="4" spans="1:24" ht="18.75">
      <c r="A4" s="184" t="s">
        <v>35</v>
      </c>
      <c r="B4" s="186" t="s">
        <v>31</v>
      </c>
      <c r="C4" s="552">
        <v>2022</v>
      </c>
      <c r="D4" s="404"/>
      <c r="E4" s="404"/>
      <c r="F4" s="404"/>
      <c r="G4" s="404"/>
      <c r="H4" s="404"/>
      <c r="I4" s="405"/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>
      <c r="A5" s="184"/>
      <c r="B5" s="186" t="s">
        <v>32</v>
      </c>
      <c r="C5" s="552" t="s">
        <v>139</v>
      </c>
      <c r="D5" s="404"/>
      <c r="E5" s="404"/>
      <c r="F5" s="404"/>
      <c r="G5" s="404"/>
      <c r="H5" s="404"/>
      <c r="I5" s="405"/>
      <c r="J5" s="2"/>
      <c r="L5" s="2"/>
      <c r="U5" s="2"/>
      <c r="V5" s="2"/>
      <c r="W5" s="2"/>
      <c r="X5" s="2"/>
    </row>
    <row r="6" spans="1:23" ht="32.25">
      <c r="A6" s="184"/>
      <c r="B6" s="186" t="s">
        <v>33</v>
      </c>
      <c r="C6" s="552" t="s">
        <v>148</v>
      </c>
      <c r="D6" s="404"/>
      <c r="E6" s="404"/>
      <c r="F6" s="404"/>
      <c r="G6" s="404"/>
      <c r="H6" s="404"/>
      <c r="I6" s="405"/>
      <c r="K6" s="2"/>
      <c r="M6" s="2"/>
      <c r="O6" s="2"/>
      <c r="Q6" s="2"/>
      <c r="S6" s="2"/>
      <c r="U6" s="2"/>
      <c r="W6" s="2"/>
    </row>
    <row r="7" spans="1:24" s="25" customFormat="1" ht="20.25" customHeight="1" thickBot="1">
      <c r="A7" s="185"/>
      <c r="B7" s="183" t="s">
        <v>34</v>
      </c>
      <c r="C7" s="411" t="s">
        <v>179</v>
      </c>
      <c r="D7" s="412"/>
      <c r="E7" s="412"/>
      <c r="F7" s="412"/>
      <c r="G7" s="412"/>
      <c r="H7" s="412"/>
      <c r="I7" s="413"/>
      <c r="J7"/>
      <c r="K7" s="2"/>
      <c r="L7"/>
      <c r="M7" s="551" t="s">
        <v>72</v>
      </c>
      <c r="N7" s="551"/>
      <c r="O7" s="551"/>
      <c r="P7" s="551"/>
      <c r="Q7" s="551"/>
      <c r="R7" s="551"/>
      <c r="S7" s="551"/>
      <c r="T7" s="551"/>
      <c r="U7" s="2"/>
      <c r="V7"/>
      <c r="W7" s="2"/>
      <c r="X7"/>
    </row>
    <row r="8" spans="2:24" s="25" customFormat="1" ht="19.5" customHeight="1">
      <c r="B8"/>
      <c r="C8" s="2"/>
      <c r="D8" s="2"/>
      <c r="E8"/>
      <c r="F8" s="2"/>
      <c r="G8" s="2"/>
      <c r="H8"/>
      <c r="I8" s="2"/>
      <c r="J8"/>
      <c r="K8" s="2"/>
      <c r="L8"/>
      <c r="M8" s="2"/>
      <c r="N8"/>
      <c r="O8" s="2"/>
      <c r="P8"/>
      <c r="Q8" s="2"/>
      <c r="R8"/>
      <c r="S8" s="2"/>
      <c r="T8"/>
      <c r="U8" s="2"/>
      <c r="V8"/>
      <c r="W8" s="2"/>
      <c r="X8"/>
    </row>
    <row r="9" spans="7:9" s="22" customFormat="1" ht="23.25" customHeight="1">
      <c r="G9" s="2"/>
      <c r="H9"/>
      <c r="I9" s="2"/>
    </row>
    <row r="10" spans="9:13" ht="15" customHeight="1" thickBot="1">
      <c r="I10" s="2"/>
      <c r="M10" s="3"/>
    </row>
    <row r="11" ht="3.75" customHeight="1" hidden="1">
      <c r="B11" s="1"/>
    </row>
    <row r="12" spans="1:24" ht="33" customHeight="1" thickBot="1">
      <c r="A12" s="563" t="s">
        <v>22</v>
      </c>
      <c r="B12" s="564"/>
      <c r="C12" s="564"/>
      <c r="D12" s="564"/>
      <c r="E12" s="564"/>
      <c r="F12" s="564"/>
      <c r="G12" s="565"/>
      <c r="H12" s="399" t="s">
        <v>25</v>
      </c>
      <c r="I12" s="417" t="s">
        <v>26</v>
      </c>
      <c r="J12" s="418"/>
      <c r="K12" s="418"/>
      <c r="L12" s="419"/>
      <c r="M12" s="574" t="s">
        <v>27</v>
      </c>
      <c r="N12" s="575"/>
      <c r="O12" s="576"/>
      <c r="P12" s="408" t="s">
        <v>0</v>
      </c>
      <c r="Q12" s="409"/>
      <c r="R12" s="409"/>
      <c r="S12" s="409"/>
      <c r="T12" s="409"/>
      <c r="U12" s="409"/>
      <c r="V12" s="553"/>
      <c r="W12" s="570" t="s">
        <v>68</v>
      </c>
      <c r="X12" s="571"/>
    </row>
    <row r="13" spans="1:24" s="19" customFormat="1" ht="59.25" customHeight="1">
      <c r="A13" s="395" t="s">
        <v>20</v>
      </c>
      <c r="B13" s="390" t="s">
        <v>21</v>
      </c>
      <c r="C13" s="390" t="s">
        <v>53</v>
      </c>
      <c r="D13" s="390" t="s">
        <v>7</v>
      </c>
      <c r="E13" s="390" t="s">
        <v>47</v>
      </c>
      <c r="F13" s="390" t="s">
        <v>9</v>
      </c>
      <c r="G13" s="406" t="s">
        <v>29</v>
      </c>
      <c r="H13" s="400"/>
      <c r="I13" s="372" t="s">
        <v>11</v>
      </c>
      <c r="J13" s="11" t="s">
        <v>28</v>
      </c>
      <c r="K13" s="11" t="s">
        <v>12</v>
      </c>
      <c r="L13" s="10" t="s">
        <v>19</v>
      </c>
      <c r="M13" s="51" t="s">
        <v>71</v>
      </c>
      <c r="N13" s="11" t="s">
        <v>70</v>
      </c>
      <c r="O13" s="15" t="s">
        <v>65</v>
      </c>
      <c r="P13" s="12" t="s">
        <v>103</v>
      </c>
      <c r="Q13" s="13" t="s">
        <v>104</v>
      </c>
      <c r="R13" s="377" t="s">
        <v>52</v>
      </c>
      <c r="S13" s="13" t="s">
        <v>60</v>
      </c>
      <c r="T13" s="13" t="s">
        <v>5</v>
      </c>
      <c r="U13" s="13" t="s">
        <v>69</v>
      </c>
      <c r="V13" s="24" t="s">
        <v>93</v>
      </c>
      <c r="W13" s="44" t="s">
        <v>6</v>
      </c>
      <c r="X13" s="566" t="s">
        <v>54</v>
      </c>
    </row>
    <row r="14" spans="1:24" s="19" customFormat="1" ht="14.25" customHeight="1" thickBot="1">
      <c r="A14" s="562"/>
      <c r="B14" s="572"/>
      <c r="C14" s="572"/>
      <c r="D14" s="572"/>
      <c r="E14" s="572"/>
      <c r="F14" s="572"/>
      <c r="G14" s="560"/>
      <c r="H14" s="401"/>
      <c r="I14" s="373"/>
      <c r="J14" s="5">
        <v>12</v>
      </c>
      <c r="K14" s="9" t="s">
        <v>59</v>
      </c>
      <c r="L14" s="6" t="s">
        <v>57</v>
      </c>
      <c r="M14" s="27">
        <v>15</v>
      </c>
      <c r="N14" s="26">
        <v>12</v>
      </c>
      <c r="O14" s="102">
        <v>15</v>
      </c>
      <c r="P14" s="27">
        <v>7</v>
      </c>
      <c r="Q14" s="113">
        <v>12</v>
      </c>
      <c r="R14" s="377"/>
      <c r="S14" s="26">
        <v>7</v>
      </c>
      <c r="T14" s="30">
        <v>10</v>
      </c>
      <c r="U14" s="30">
        <v>3</v>
      </c>
      <c r="V14" s="123" t="s">
        <v>91</v>
      </c>
      <c r="W14" s="43"/>
      <c r="X14" s="398"/>
    </row>
    <row r="15" spans="1:24" s="19" customFormat="1" ht="15.75">
      <c r="A15" s="567">
        <v>1</v>
      </c>
      <c r="B15" s="568" t="s">
        <v>128</v>
      </c>
      <c r="C15" s="569"/>
      <c r="D15" s="573">
        <v>1</v>
      </c>
      <c r="E15" s="569" t="s">
        <v>48</v>
      </c>
      <c r="F15" s="569">
        <v>1</v>
      </c>
      <c r="G15" s="561" t="s">
        <v>135</v>
      </c>
      <c r="H15" s="52" t="s">
        <v>23</v>
      </c>
      <c r="I15" s="56">
        <v>44608</v>
      </c>
      <c r="J15" s="75">
        <f>I15+12+1</f>
        <v>44621</v>
      </c>
      <c r="K15" s="75">
        <f>J15+3</f>
        <v>44624</v>
      </c>
      <c r="L15" s="57">
        <f>K15+30+2</f>
        <v>44656</v>
      </c>
      <c r="M15" s="53">
        <f>L15+15+1</f>
        <v>44672</v>
      </c>
      <c r="N15" s="54">
        <f>M15+12+2</f>
        <v>44686</v>
      </c>
      <c r="O15" s="116">
        <f>N15+15</f>
        <v>44701</v>
      </c>
      <c r="P15" s="115">
        <f>O15+7</f>
        <v>44708</v>
      </c>
      <c r="Q15" s="69">
        <f>P15+12</f>
        <v>44720</v>
      </c>
      <c r="R15" s="54" t="s">
        <v>35</v>
      </c>
      <c r="S15" s="54">
        <f>Q15+7</f>
        <v>44727</v>
      </c>
      <c r="T15" s="54">
        <f>S15+10+2</f>
        <v>44739</v>
      </c>
      <c r="U15" s="55">
        <f>T15+3</f>
        <v>44742</v>
      </c>
      <c r="V15" s="116">
        <f>U15+3+1</f>
        <v>44746</v>
      </c>
      <c r="W15" s="56"/>
      <c r="X15" s="57"/>
    </row>
    <row r="16" spans="1:24" s="19" customFormat="1" ht="15.75">
      <c r="A16" s="550"/>
      <c r="B16" s="383"/>
      <c r="C16" s="381"/>
      <c r="D16" s="384"/>
      <c r="E16" s="381"/>
      <c r="F16" s="381"/>
      <c r="G16" s="366"/>
      <c r="H16" s="58" t="s">
        <v>24</v>
      </c>
      <c r="I16" s="59"/>
      <c r="J16" s="60"/>
      <c r="K16" s="60"/>
      <c r="L16" s="61"/>
      <c r="M16" s="59"/>
      <c r="N16" s="60"/>
      <c r="O16" s="77"/>
      <c r="P16" s="70"/>
      <c r="Q16" s="71"/>
      <c r="R16" s="60"/>
      <c r="S16" s="60"/>
      <c r="T16" s="60"/>
      <c r="U16" s="60"/>
      <c r="V16" s="77"/>
      <c r="W16" s="59"/>
      <c r="X16" s="61"/>
    </row>
    <row r="17" spans="1:24" s="19" customFormat="1" ht="15.75">
      <c r="A17" s="549">
        <v>2</v>
      </c>
      <c r="B17" s="383" t="s">
        <v>129</v>
      </c>
      <c r="C17" s="381"/>
      <c r="D17" s="384">
        <v>1</v>
      </c>
      <c r="E17" s="381" t="s">
        <v>48</v>
      </c>
      <c r="F17" s="381">
        <v>2</v>
      </c>
      <c r="G17" s="366" t="s">
        <v>135</v>
      </c>
      <c r="H17" s="52" t="s">
        <v>23</v>
      </c>
      <c r="I17" s="56">
        <v>44608</v>
      </c>
      <c r="J17" s="75">
        <f>I17+12+1</f>
        <v>44621</v>
      </c>
      <c r="K17" s="75">
        <f>J17+3</f>
        <v>44624</v>
      </c>
      <c r="L17" s="57">
        <f>K17+30+2</f>
        <v>44656</v>
      </c>
      <c r="M17" s="53">
        <f>L17+15+1</f>
        <v>44672</v>
      </c>
      <c r="N17" s="54">
        <f>M17+12+2</f>
        <v>44686</v>
      </c>
      <c r="O17" s="116">
        <f>N17+15</f>
        <v>44701</v>
      </c>
      <c r="P17" s="115">
        <f>O17+7</f>
        <v>44708</v>
      </c>
      <c r="Q17" s="69">
        <f>P17+12</f>
        <v>44720</v>
      </c>
      <c r="R17" s="54" t="s">
        <v>35</v>
      </c>
      <c r="S17" s="54">
        <f>Q17+7</f>
        <v>44727</v>
      </c>
      <c r="T17" s="54">
        <f>S17+10+2</f>
        <v>44739</v>
      </c>
      <c r="U17" s="55">
        <f>T17+3</f>
        <v>44742</v>
      </c>
      <c r="V17" s="116">
        <f>U17+3+1</f>
        <v>44746</v>
      </c>
      <c r="W17" s="62"/>
      <c r="X17" s="64"/>
    </row>
    <row r="18" spans="1:24" s="19" customFormat="1" ht="15.75">
      <c r="A18" s="550"/>
      <c r="B18" s="383"/>
      <c r="C18" s="381"/>
      <c r="D18" s="384"/>
      <c r="E18" s="381"/>
      <c r="F18" s="381"/>
      <c r="G18" s="366"/>
      <c r="H18" s="58" t="s">
        <v>24</v>
      </c>
      <c r="I18" s="59" t="s">
        <v>178</v>
      </c>
      <c r="J18" s="60"/>
      <c r="K18" s="60"/>
      <c r="L18" s="61"/>
      <c r="M18" s="59"/>
      <c r="N18" s="60"/>
      <c r="O18" s="77"/>
      <c r="P18" s="70"/>
      <c r="Q18" s="71"/>
      <c r="R18" s="60"/>
      <c r="S18" s="60"/>
      <c r="T18" s="60"/>
      <c r="U18" s="60"/>
      <c r="V18" s="77"/>
      <c r="W18" s="59"/>
      <c r="X18" s="61"/>
    </row>
    <row r="19" spans="1:24" s="19" customFormat="1" ht="15.75">
      <c r="A19" s="549">
        <v>3</v>
      </c>
      <c r="B19" s="383" t="s">
        <v>177</v>
      </c>
      <c r="C19" s="381"/>
      <c r="D19" s="384">
        <v>1</v>
      </c>
      <c r="E19" s="381" t="s">
        <v>48</v>
      </c>
      <c r="F19" s="381">
        <v>3</v>
      </c>
      <c r="G19" s="366" t="s">
        <v>135</v>
      </c>
      <c r="H19" s="52" t="s">
        <v>23</v>
      </c>
      <c r="I19" s="56">
        <v>44610</v>
      </c>
      <c r="J19" s="75">
        <f>I19+12+1</f>
        <v>44623</v>
      </c>
      <c r="K19" s="75">
        <f>J19+3+1</f>
        <v>44627</v>
      </c>
      <c r="L19" s="57">
        <f>K19+30+2</f>
        <v>44659</v>
      </c>
      <c r="M19" s="53">
        <f>L19+15+1+1</f>
        <v>44676</v>
      </c>
      <c r="N19" s="54">
        <f>M19+12+2</f>
        <v>44690</v>
      </c>
      <c r="O19" s="116">
        <f>N19+15</f>
        <v>44705</v>
      </c>
      <c r="P19" s="115">
        <f>O19+7</f>
        <v>44712</v>
      </c>
      <c r="Q19" s="69">
        <f>P19+12+1</f>
        <v>44725</v>
      </c>
      <c r="R19" s="54" t="s">
        <v>35</v>
      </c>
      <c r="S19" s="54">
        <f>Q19+7</f>
        <v>44732</v>
      </c>
      <c r="T19" s="54">
        <f>S19+10</f>
        <v>44742</v>
      </c>
      <c r="U19" s="55">
        <f>T19+3+1</f>
        <v>44746</v>
      </c>
      <c r="V19" s="116">
        <f>U19+3</f>
        <v>44749</v>
      </c>
      <c r="W19" s="62"/>
      <c r="X19" s="64"/>
    </row>
    <row r="20" spans="1:24" s="19" customFormat="1" ht="15.75">
      <c r="A20" s="550"/>
      <c r="B20" s="383"/>
      <c r="C20" s="381"/>
      <c r="D20" s="384"/>
      <c r="E20" s="381"/>
      <c r="F20" s="381"/>
      <c r="G20" s="366"/>
      <c r="H20" s="58" t="s">
        <v>24</v>
      </c>
      <c r="I20" s="59"/>
      <c r="J20" s="60"/>
      <c r="K20" s="60"/>
      <c r="L20" s="61"/>
      <c r="M20" s="59"/>
      <c r="N20" s="60"/>
      <c r="O20" s="77"/>
      <c r="P20" s="70"/>
      <c r="Q20" s="71"/>
      <c r="R20" s="60"/>
      <c r="S20" s="60"/>
      <c r="T20" s="60"/>
      <c r="U20" s="60"/>
      <c r="V20" s="77"/>
      <c r="W20" s="59"/>
      <c r="X20" s="61"/>
    </row>
    <row r="21" spans="1:24" s="19" customFormat="1" ht="15.75">
      <c r="A21" s="549">
        <v>4</v>
      </c>
      <c r="B21" s="383" t="s">
        <v>130</v>
      </c>
      <c r="C21" s="381"/>
      <c r="D21" s="384">
        <v>1</v>
      </c>
      <c r="E21" s="381" t="s">
        <v>49</v>
      </c>
      <c r="F21" s="381">
        <v>4</v>
      </c>
      <c r="G21" s="366" t="s">
        <v>135</v>
      </c>
      <c r="H21" s="52" t="s">
        <v>23</v>
      </c>
      <c r="I21" s="56">
        <v>44610</v>
      </c>
      <c r="J21" s="75">
        <f>I21+12+1</f>
        <v>44623</v>
      </c>
      <c r="K21" s="75">
        <f>J21+3+1</f>
        <v>44627</v>
      </c>
      <c r="L21" s="57">
        <f>K21+30+2</f>
        <v>44659</v>
      </c>
      <c r="M21" s="53">
        <f>L21+15+1+1</f>
        <v>44676</v>
      </c>
      <c r="N21" s="54">
        <f>M21+12+2</f>
        <v>44690</v>
      </c>
      <c r="O21" s="116">
        <f>N21+15</f>
        <v>44705</v>
      </c>
      <c r="P21" s="115">
        <f>O21+7</f>
        <v>44712</v>
      </c>
      <c r="Q21" s="69">
        <f>P21+12+1</f>
        <v>44725</v>
      </c>
      <c r="R21" s="54" t="s">
        <v>35</v>
      </c>
      <c r="S21" s="54">
        <f>Q21+7</f>
        <v>44732</v>
      </c>
      <c r="T21" s="54">
        <f>S21+10</f>
        <v>44742</v>
      </c>
      <c r="U21" s="55">
        <f>T21+3+1</f>
        <v>44746</v>
      </c>
      <c r="V21" s="116">
        <f>U21+3</f>
        <v>44749</v>
      </c>
      <c r="W21" s="62"/>
      <c r="X21" s="64"/>
    </row>
    <row r="22" spans="1:24" s="19" customFormat="1" ht="15.75">
      <c r="A22" s="550"/>
      <c r="B22" s="383"/>
      <c r="C22" s="381"/>
      <c r="D22" s="384"/>
      <c r="E22" s="381"/>
      <c r="F22" s="381"/>
      <c r="G22" s="366"/>
      <c r="H22" s="58" t="s">
        <v>24</v>
      </c>
      <c r="I22" s="59"/>
      <c r="J22" s="60"/>
      <c r="K22" s="60"/>
      <c r="L22" s="61"/>
      <c r="M22" s="59"/>
      <c r="N22" s="60"/>
      <c r="O22" s="77"/>
      <c r="P22" s="70"/>
      <c r="Q22" s="71"/>
      <c r="R22" s="60"/>
      <c r="S22" s="60"/>
      <c r="T22" s="60"/>
      <c r="U22" s="60"/>
      <c r="V22" s="77"/>
      <c r="W22" s="59"/>
      <c r="X22" s="61"/>
    </row>
    <row r="23" spans="1:24" s="19" customFormat="1" ht="15.75">
      <c r="A23" s="549">
        <v>5</v>
      </c>
      <c r="B23" s="383" t="s">
        <v>136</v>
      </c>
      <c r="C23" s="381"/>
      <c r="D23" s="384">
        <v>1</v>
      </c>
      <c r="E23" s="381" t="s">
        <v>49</v>
      </c>
      <c r="F23" s="381">
        <v>5</v>
      </c>
      <c r="G23" s="366" t="s">
        <v>135</v>
      </c>
      <c r="H23" s="52" t="s">
        <v>23</v>
      </c>
      <c r="I23" s="56">
        <v>44613</v>
      </c>
      <c r="J23" s="75">
        <f>I23+12+1+1</f>
        <v>44627</v>
      </c>
      <c r="K23" s="75">
        <f>J23+3+1</f>
        <v>44631</v>
      </c>
      <c r="L23" s="57">
        <f>K23+30+2</f>
        <v>44663</v>
      </c>
      <c r="M23" s="53">
        <f>L23+15+1+1</f>
        <v>44680</v>
      </c>
      <c r="N23" s="54">
        <f>M23+12+2</f>
        <v>44694</v>
      </c>
      <c r="O23" s="116">
        <f>N23+15+2</f>
        <v>44711</v>
      </c>
      <c r="P23" s="115">
        <f>O23+7</f>
        <v>44718</v>
      </c>
      <c r="Q23" s="69">
        <f>P23+12+1+1</f>
        <v>44732</v>
      </c>
      <c r="R23" s="54" t="s">
        <v>35</v>
      </c>
      <c r="S23" s="54">
        <f>Q23+7</f>
        <v>44739</v>
      </c>
      <c r="T23" s="54">
        <f>S23+10</f>
        <v>44749</v>
      </c>
      <c r="U23" s="55">
        <f>T23+3+1</f>
        <v>44753</v>
      </c>
      <c r="V23" s="116">
        <f>U23+3</f>
        <v>44756</v>
      </c>
      <c r="W23" s="62"/>
      <c r="X23" s="64"/>
    </row>
    <row r="24" spans="1:24" s="19" customFormat="1" ht="15.75">
      <c r="A24" s="550"/>
      <c r="B24" s="383"/>
      <c r="C24" s="381"/>
      <c r="D24" s="384"/>
      <c r="E24" s="381"/>
      <c r="F24" s="381"/>
      <c r="G24" s="366"/>
      <c r="H24" s="58" t="s">
        <v>24</v>
      </c>
      <c r="I24" s="59"/>
      <c r="J24" s="60"/>
      <c r="K24" s="60"/>
      <c r="L24" s="61"/>
      <c r="M24" s="59"/>
      <c r="N24" s="60"/>
      <c r="O24" s="77"/>
      <c r="P24" s="70"/>
      <c r="Q24" s="71"/>
      <c r="R24" s="60"/>
      <c r="S24" s="60"/>
      <c r="T24" s="60"/>
      <c r="U24" s="60"/>
      <c r="V24" s="77"/>
      <c r="W24" s="59"/>
      <c r="X24" s="61"/>
    </row>
    <row r="25" spans="1:24" s="19" customFormat="1" ht="15.75">
      <c r="A25" s="173">
        <v>6</v>
      </c>
      <c r="B25" s="218" t="s">
        <v>172</v>
      </c>
      <c r="C25" s="219"/>
      <c r="D25" s="384">
        <v>1</v>
      </c>
      <c r="E25" s="221" t="s">
        <v>48</v>
      </c>
      <c r="F25" s="221">
        <v>6</v>
      </c>
      <c r="G25" s="305" t="s">
        <v>135</v>
      </c>
      <c r="H25" s="52" t="s">
        <v>23</v>
      </c>
      <c r="I25" s="56">
        <v>44613</v>
      </c>
      <c r="J25" s="75">
        <f>I25+12+1+1</f>
        <v>44627</v>
      </c>
      <c r="K25" s="75">
        <f>J25+3+1</f>
        <v>44631</v>
      </c>
      <c r="L25" s="57">
        <f>K25+30+2</f>
        <v>44663</v>
      </c>
      <c r="M25" s="53">
        <f>L25+15+1+1</f>
        <v>44680</v>
      </c>
      <c r="N25" s="54">
        <f>M25+12+2</f>
        <v>44694</v>
      </c>
      <c r="O25" s="116">
        <f>N25+15+2</f>
        <v>44711</v>
      </c>
      <c r="P25" s="115">
        <f>O25+7</f>
        <v>44718</v>
      </c>
      <c r="Q25" s="69">
        <f>P25+12+1+1</f>
        <v>44732</v>
      </c>
      <c r="R25" s="54" t="s">
        <v>35</v>
      </c>
      <c r="S25" s="54">
        <f>Q25+7</f>
        <v>44739</v>
      </c>
      <c r="T25" s="54">
        <f>S25+10</f>
        <v>44749</v>
      </c>
      <c r="U25" s="55">
        <f>T25+3+1</f>
        <v>44753</v>
      </c>
      <c r="V25" s="116">
        <f>U25+3</f>
        <v>44756</v>
      </c>
      <c r="W25" s="329"/>
      <c r="X25" s="302"/>
    </row>
    <row r="26" spans="1:24" s="19" customFormat="1" ht="15" customHeight="1">
      <c r="A26" s="247"/>
      <c r="B26" s="218"/>
      <c r="C26" s="219"/>
      <c r="D26" s="384"/>
      <c r="E26" s="221"/>
      <c r="F26" s="221"/>
      <c r="G26" s="287"/>
      <c r="H26" s="58" t="s">
        <v>24</v>
      </c>
      <c r="I26" s="226"/>
      <c r="J26" s="227"/>
      <c r="K26" s="227"/>
      <c r="L26" s="228"/>
      <c r="M26" s="229"/>
      <c r="N26" s="227"/>
      <c r="O26" s="228"/>
      <c r="P26" s="230"/>
      <c r="Q26" s="230"/>
      <c r="R26" s="223"/>
      <c r="S26" s="227"/>
      <c r="T26" s="227"/>
      <c r="U26" s="227"/>
      <c r="V26" s="228"/>
      <c r="W26" s="224"/>
      <c r="X26" s="225"/>
    </row>
    <row r="27" spans="1:24" s="19" customFormat="1" ht="15.75">
      <c r="A27" s="549">
        <v>7</v>
      </c>
      <c r="B27" s="383" t="s">
        <v>173</v>
      </c>
      <c r="C27" s="381"/>
      <c r="D27" s="384">
        <v>1</v>
      </c>
      <c r="E27" s="381" t="s">
        <v>48</v>
      </c>
      <c r="F27" s="381">
        <v>7</v>
      </c>
      <c r="G27" s="366" t="s">
        <v>135</v>
      </c>
      <c r="H27" s="52" t="s">
        <v>147</v>
      </c>
      <c r="I27" s="62"/>
      <c r="J27" s="63"/>
      <c r="K27" s="63"/>
      <c r="L27" s="64"/>
      <c r="M27" s="62"/>
      <c r="N27" s="63"/>
      <c r="O27" s="78"/>
      <c r="P27" s="72"/>
      <c r="Q27" s="73"/>
      <c r="R27" s="63"/>
      <c r="S27" s="63"/>
      <c r="T27" s="63"/>
      <c r="U27" s="55"/>
      <c r="V27" s="78"/>
      <c r="W27" s="62"/>
      <c r="X27" s="302"/>
    </row>
    <row r="28" spans="1:24" s="19" customFormat="1" ht="15.75">
      <c r="A28" s="550"/>
      <c r="B28" s="383"/>
      <c r="C28" s="381"/>
      <c r="D28" s="384"/>
      <c r="E28" s="381"/>
      <c r="F28" s="381"/>
      <c r="G28" s="366"/>
      <c r="H28" s="52" t="s">
        <v>23</v>
      </c>
      <c r="I28" s="56">
        <v>44615</v>
      </c>
      <c r="J28" s="75">
        <f>I28+12+1+1</f>
        <v>44629</v>
      </c>
      <c r="K28" s="75">
        <f>J28+3+1+2</f>
        <v>44635</v>
      </c>
      <c r="L28" s="57">
        <f>K28+30+2</f>
        <v>44667</v>
      </c>
      <c r="M28" s="53">
        <f>L28+15+1+1</f>
        <v>44684</v>
      </c>
      <c r="N28" s="54">
        <f>M28+12+2</f>
        <v>44698</v>
      </c>
      <c r="O28" s="116">
        <f>N28+15+2</f>
        <v>44715</v>
      </c>
      <c r="P28" s="115">
        <f>O28+7</f>
        <v>44722</v>
      </c>
      <c r="Q28" s="69">
        <f>P28+12+1+1</f>
        <v>44736</v>
      </c>
      <c r="R28" s="54" t="s">
        <v>35</v>
      </c>
      <c r="S28" s="54">
        <f>Q28+7</f>
        <v>44743</v>
      </c>
      <c r="T28" s="54">
        <f>S28+10</f>
        <v>44753</v>
      </c>
      <c r="U28" s="55">
        <f>T28+3+1</f>
        <v>44757</v>
      </c>
      <c r="V28" s="116">
        <f>U28+3</f>
        <v>44760</v>
      </c>
      <c r="W28" s="301"/>
      <c r="X28" s="302"/>
    </row>
    <row r="29" spans="1:24" s="19" customFormat="1" ht="15.75">
      <c r="A29" s="247"/>
      <c r="B29" s="235"/>
      <c r="C29" s="243"/>
      <c r="D29" s="237"/>
      <c r="E29" s="243"/>
      <c r="F29" s="243"/>
      <c r="G29" s="246"/>
      <c r="H29" s="58" t="s">
        <v>24</v>
      </c>
      <c r="I29" s="154"/>
      <c r="J29" s="155"/>
      <c r="K29" s="155"/>
      <c r="L29" s="239"/>
      <c r="M29" s="154"/>
      <c r="N29" s="155"/>
      <c r="O29" s="156"/>
      <c r="P29" s="240"/>
      <c r="Q29" s="241"/>
      <c r="R29" s="60"/>
      <c r="S29" s="155"/>
      <c r="T29" s="155"/>
      <c r="U29" s="155"/>
      <c r="V29" s="156"/>
      <c r="W29" s="59"/>
      <c r="X29" s="225"/>
    </row>
    <row r="30" spans="1:24" s="19" customFormat="1" ht="15.75">
      <c r="A30" s="247">
        <v>8</v>
      </c>
      <c r="B30" s="235" t="s">
        <v>174</v>
      </c>
      <c r="C30" s="243"/>
      <c r="D30" s="237">
        <v>1</v>
      </c>
      <c r="E30" s="243" t="s">
        <v>48</v>
      </c>
      <c r="F30" s="243">
        <v>8</v>
      </c>
      <c r="G30" s="246" t="s">
        <v>135</v>
      </c>
      <c r="H30" s="52" t="s">
        <v>23</v>
      </c>
      <c r="I30" s="56">
        <v>44615</v>
      </c>
      <c r="J30" s="75">
        <f>I30+12+1+1</f>
        <v>44629</v>
      </c>
      <c r="K30" s="75">
        <f>J30+3+1+2</f>
        <v>44635</v>
      </c>
      <c r="L30" s="57">
        <f>K30+30+2</f>
        <v>44667</v>
      </c>
      <c r="M30" s="53">
        <f>L30+15+1+1</f>
        <v>44684</v>
      </c>
      <c r="N30" s="54">
        <f>M30+12+2</f>
        <v>44698</v>
      </c>
      <c r="O30" s="116">
        <f>N30+15+2</f>
        <v>44715</v>
      </c>
      <c r="P30" s="115">
        <f>O30+7</f>
        <v>44722</v>
      </c>
      <c r="Q30" s="69">
        <f>P30+12+1+1</f>
        <v>44736</v>
      </c>
      <c r="R30" s="54" t="s">
        <v>35</v>
      </c>
      <c r="S30" s="54">
        <f>Q30+7</f>
        <v>44743</v>
      </c>
      <c r="T30" s="54">
        <f>S30+10</f>
        <v>44753</v>
      </c>
      <c r="U30" s="55">
        <f>T30+3+1</f>
        <v>44757</v>
      </c>
      <c r="V30" s="116">
        <f>U30+3</f>
        <v>44760</v>
      </c>
      <c r="W30" s="301"/>
      <c r="X30" s="302"/>
    </row>
    <row r="31" spans="1:24" s="19" customFormat="1" ht="15.75">
      <c r="A31" s="247"/>
      <c r="B31" s="235"/>
      <c r="C31" s="243"/>
      <c r="D31" s="237"/>
      <c r="E31" s="243"/>
      <c r="F31" s="243"/>
      <c r="G31" s="246"/>
      <c r="H31" s="58" t="s">
        <v>24</v>
      </c>
      <c r="I31" s="154"/>
      <c r="J31" s="155"/>
      <c r="K31" s="155"/>
      <c r="L31" s="239"/>
      <c r="M31" s="154"/>
      <c r="N31" s="155"/>
      <c r="O31" s="156"/>
      <c r="P31" s="240"/>
      <c r="Q31" s="241"/>
      <c r="R31" s="60"/>
      <c r="S31" s="155"/>
      <c r="T31" s="155"/>
      <c r="U31" s="155"/>
      <c r="V31" s="156"/>
      <c r="W31" s="59"/>
      <c r="X31" s="225"/>
    </row>
    <row r="32" spans="1:24" s="19" customFormat="1" ht="15.75">
      <c r="A32" s="247">
        <v>9</v>
      </c>
      <c r="B32" s="235" t="s">
        <v>158</v>
      </c>
      <c r="C32" s="243"/>
      <c r="D32" s="237">
        <v>1</v>
      </c>
      <c r="E32" s="243" t="s">
        <v>48</v>
      </c>
      <c r="F32" s="243">
        <v>9</v>
      </c>
      <c r="G32" s="246" t="s">
        <v>135</v>
      </c>
      <c r="H32" s="52" t="s">
        <v>23</v>
      </c>
      <c r="I32" s="56">
        <v>44617</v>
      </c>
      <c r="J32" s="75">
        <f>I32+12+1+1</f>
        <v>44631</v>
      </c>
      <c r="K32" s="75">
        <f>J32+3+1+2</f>
        <v>44637</v>
      </c>
      <c r="L32" s="57">
        <f>K32+30+2</f>
        <v>44669</v>
      </c>
      <c r="M32" s="53">
        <f>L32+15+1+1</f>
        <v>44686</v>
      </c>
      <c r="N32" s="54">
        <f>M32+12+2</f>
        <v>44700</v>
      </c>
      <c r="O32" s="116">
        <f>N32+15+2+1</f>
        <v>44718</v>
      </c>
      <c r="P32" s="115">
        <f>O32+7</f>
        <v>44725</v>
      </c>
      <c r="Q32" s="69">
        <f>P32+12+1+1</f>
        <v>44739</v>
      </c>
      <c r="R32" s="54" t="s">
        <v>35</v>
      </c>
      <c r="S32" s="54">
        <f>Q32+7</f>
        <v>44746</v>
      </c>
      <c r="T32" s="54">
        <f>S32+10</f>
        <v>44756</v>
      </c>
      <c r="U32" s="55">
        <f>T32+3+1</f>
        <v>44760</v>
      </c>
      <c r="V32" s="116">
        <f>U32+3</f>
        <v>44763</v>
      </c>
      <c r="W32" s="301"/>
      <c r="X32" s="302"/>
    </row>
    <row r="33" spans="1:24" s="19" customFormat="1" ht="15.75">
      <c r="A33" s="247"/>
      <c r="B33" s="235"/>
      <c r="C33" s="243"/>
      <c r="D33" s="237"/>
      <c r="E33" s="243"/>
      <c r="F33" s="243"/>
      <c r="G33" s="246"/>
      <c r="H33" s="58" t="s">
        <v>24</v>
      </c>
      <c r="I33" s="62"/>
      <c r="J33" s="63"/>
      <c r="K33" s="63"/>
      <c r="L33" s="64"/>
      <c r="M33" s="62"/>
      <c r="N33" s="63"/>
      <c r="O33" s="154"/>
      <c r="P33" s="155"/>
      <c r="Q33" s="155"/>
      <c r="R33" s="239"/>
      <c r="S33" s="154"/>
      <c r="T33" s="155"/>
      <c r="U33" s="156"/>
      <c r="V33" s="240"/>
      <c r="W33" s="241"/>
      <c r="X33" s="302"/>
    </row>
    <row r="34" spans="1:24" s="19" customFormat="1" ht="25.5">
      <c r="A34" s="247">
        <v>10</v>
      </c>
      <c r="B34" s="235" t="s">
        <v>156</v>
      </c>
      <c r="C34" s="243"/>
      <c r="D34" s="237">
        <v>1</v>
      </c>
      <c r="E34" s="243" t="s">
        <v>48</v>
      </c>
      <c r="F34" s="243">
        <v>10</v>
      </c>
      <c r="G34" s="246" t="s">
        <v>135</v>
      </c>
      <c r="H34" s="52" t="s">
        <v>23</v>
      </c>
      <c r="I34" s="56">
        <v>44617</v>
      </c>
      <c r="J34" s="75">
        <f>I34+12+1+1</f>
        <v>44631</v>
      </c>
      <c r="K34" s="75">
        <f>J34+3+1+2</f>
        <v>44637</v>
      </c>
      <c r="L34" s="57">
        <f>K34+30+2</f>
        <v>44669</v>
      </c>
      <c r="M34" s="53">
        <f>L34+15+1+1</f>
        <v>44686</v>
      </c>
      <c r="N34" s="54">
        <f>M34+12+2</f>
        <v>44700</v>
      </c>
      <c r="O34" s="116">
        <f>N34+15+2+1</f>
        <v>44718</v>
      </c>
      <c r="P34" s="115">
        <f>O34+7</f>
        <v>44725</v>
      </c>
      <c r="Q34" s="69">
        <f>P34+12+1+1</f>
        <v>44739</v>
      </c>
      <c r="R34" s="54" t="s">
        <v>35</v>
      </c>
      <c r="S34" s="54">
        <f>Q34+7</f>
        <v>44746</v>
      </c>
      <c r="T34" s="54">
        <f>S34+10</f>
        <v>44756</v>
      </c>
      <c r="U34" s="55">
        <f>T34+3+1</f>
        <v>44760</v>
      </c>
      <c r="V34" s="116">
        <f>U34+3</f>
        <v>44763</v>
      </c>
      <c r="W34" s="301"/>
      <c r="X34" s="302"/>
    </row>
    <row r="35" spans="1:24" s="19" customFormat="1" ht="15.75">
      <c r="A35" s="247"/>
      <c r="B35" s="235"/>
      <c r="C35" s="243"/>
      <c r="D35" s="237"/>
      <c r="E35" s="243"/>
      <c r="F35" s="243"/>
      <c r="G35" s="246"/>
      <c r="H35" s="58" t="s">
        <v>24</v>
      </c>
      <c r="I35" s="154"/>
      <c r="J35" s="155"/>
      <c r="K35" s="155"/>
      <c r="L35" s="239"/>
      <c r="M35" s="154"/>
      <c r="N35" s="155"/>
      <c r="O35" s="156"/>
      <c r="P35" s="240"/>
      <c r="Q35" s="241"/>
      <c r="R35" s="60"/>
      <c r="S35" s="155"/>
      <c r="T35" s="155"/>
      <c r="U35" s="155"/>
      <c r="V35" s="156"/>
      <c r="W35" s="59"/>
      <c r="X35" s="225"/>
    </row>
    <row r="36" spans="1:24" s="19" customFormat="1" ht="15.75">
      <c r="A36" s="247">
        <v>11</v>
      </c>
      <c r="B36" s="235" t="s">
        <v>157</v>
      </c>
      <c r="C36" s="243"/>
      <c r="D36" s="237">
        <v>1</v>
      </c>
      <c r="E36" s="243" t="s">
        <v>48</v>
      </c>
      <c r="F36" s="243">
        <v>11</v>
      </c>
      <c r="G36" s="246" t="s">
        <v>135</v>
      </c>
      <c r="H36" s="52" t="s">
        <v>23</v>
      </c>
      <c r="I36" s="56">
        <v>44620</v>
      </c>
      <c r="J36" s="75">
        <f>I36+12+1+1</f>
        <v>44634</v>
      </c>
      <c r="K36" s="75">
        <f>J36+3+1+2+1</f>
        <v>44641</v>
      </c>
      <c r="L36" s="57">
        <f>K36+30+2</f>
        <v>44673</v>
      </c>
      <c r="M36" s="53">
        <f>L36+15+1+1</f>
        <v>44690</v>
      </c>
      <c r="N36" s="54">
        <f>M36+12+2</f>
        <v>44704</v>
      </c>
      <c r="O36" s="116">
        <f>N36+15+2+1</f>
        <v>44722</v>
      </c>
      <c r="P36" s="115">
        <f>O36+7</f>
        <v>44729</v>
      </c>
      <c r="Q36" s="69">
        <f>P36+12+1+1</f>
        <v>44743</v>
      </c>
      <c r="R36" s="54" t="s">
        <v>35</v>
      </c>
      <c r="S36" s="54">
        <f>Q36+7</f>
        <v>44750</v>
      </c>
      <c r="T36" s="54">
        <f>S36+10</f>
        <v>44760</v>
      </c>
      <c r="U36" s="55">
        <f>T36+3+1</f>
        <v>44764</v>
      </c>
      <c r="V36" s="116">
        <f>U36+3</f>
        <v>44767</v>
      </c>
      <c r="W36" s="301"/>
      <c r="X36" s="302"/>
    </row>
    <row r="37" spans="1:24" s="19" customFormat="1" ht="15.75">
      <c r="A37" s="247"/>
      <c r="B37" s="235"/>
      <c r="C37" s="243"/>
      <c r="D37" s="237"/>
      <c r="E37" s="243"/>
      <c r="F37" s="243"/>
      <c r="G37" s="246"/>
      <c r="H37" s="58" t="s">
        <v>24</v>
      </c>
      <c r="I37" s="154"/>
      <c r="J37" s="155"/>
      <c r="K37" s="155"/>
      <c r="L37" s="239"/>
      <c r="M37" s="154"/>
      <c r="N37" s="155"/>
      <c r="O37" s="156"/>
      <c r="P37" s="240"/>
      <c r="Q37" s="241"/>
      <c r="R37" s="60"/>
      <c r="S37" s="155"/>
      <c r="T37" s="155"/>
      <c r="U37" s="155"/>
      <c r="V37" s="156"/>
      <c r="W37" s="59"/>
      <c r="X37" s="225"/>
    </row>
    <row r="38" spans="1:24" s="19" customFormat="1" ht="25.5">
      <c r="A38" s="306">
        <v>12</v>
      </c>
      <c r="B38" s="235" t="s">
        <v>175</v>
      </c>
      <c r="C38" s="243"/>
      <c r="D38" s="237">
        <v>1</v>
      </c>
      <c r="E38" s="243" t="s">
        <v>161</v>
      </c>
      <c r="F38" s="243">
        <v>12</v>
      </c>
      <c r="G38" s="246" t="s">
        <v>135</v>
      </c>
      <c r="H38" s="52" t="s">
        <v>23</v>
      </c>
      <c r="I38" s="56">
        <v>44620</v>
      </c>
      <c r="J38" s="75">
        <f>I38+12+1+1</f>
        <v>44634</v>
      </c>
      <c r="K38" s="75">
        <f>J38+3+1+2+1</f>
        <v>44641</v>
      </c>
      <c r="L38" s="57">
        <f>K38+30+2</f>
        <v>44673</v>
      </c>
      <c r="M38" s="53">
        <f>L38+15+1+1</f>
        <v>44690</v>
      </c>
      <c r="N38" s="54">
        <f>M38+12+2</f>
        <v>44704</v>
      </c>
      <c r="O38" s="116">
        <f>N38+15+2+1</f>
        <v>44722</v>
      </c>
      <c r="P38" s="115">
        <f>O38+7</f>
        <v>44729</v>
      </c>
      <c r="Q38" s="69">
        <f>P38+12+1+1</f>
        <v>44743</v>
      </c>
      <c r="R38" s="54" t="s">
        <v>35</v>
      </c>
      <c r="S38" s="54">
        <f>Q38+7</f>
        <v>44750</v>
      </c>
      <c r="T38" s="54">
        <f>S38+10</f>
        <v>44760</v>
      </c>
      <c r="U38" s="55">
        <f>T38+3+1</f>
        <v>44764</v>
      </c>
      <c r="V38" s="116">
        <f>U38+3</f>
        <v>44767</v>
      </c>
      <c r="W38" s="301"/>
      <c r="X38" s="302"/>
    </row>
    <row r="39" spans="1:24" s="19" customFormat="1" ht="15.75">
      <c r="A39" s="247"/>
      <c r="B39" s="235"/>
      <c r="C39" s="243"/>
      <c r="D39" s="237"/>
      <c r="E39" s="243"/>
      <c r="F39" s="243"/>
      <c r="G39" s="246"/>
      <c r="H39" s="58" t="s">
        <v>24</v>
      </c>
      <c r="I39" s="154"/>
      <c r="J39" s="155"/>
      <c r="K39" s="155"/>
      <c r="L39" s="239"/>
      <c r="M39" s="154"/>
      <c r="N39" s="155"/>
      <c r="O39" s="156"/>
      <c r="P39" s="240"/>
      <c r="Q39" s="241"/>
      <c r="R39" s="60"/>
      <c r="S39" s="155"/>
      <c r="T39" s="155"/>
      <c r="U39" s="155"/>
      <c r="V39" s="156"/>
      <c r="W39" s="59"/>
      <c r="X39" s="225"/>
    </row>
    <row r="40" spans="1:24" s="19" customFormat="1" ht="25.5">
      <c r="A40" s="247">
        <v>13</v>
      </c>
      <c r="B40" s="235" t="s">
        <v>159</v>
      </c>
      <c r="C40" s="243"/>
      <c r="D40" s="237">
        <v>1</v>
      </c>
      <c r="E40" s="243" t="s">
        <v>48</v>
      </c>
      <c r="F40" s="243">
        <v>13</v>
      </c>
      <c r="G40" s="246" t="s">
        <v>135</v>
      </c>
      <c r="H40" s="52" t="s">
        <v>23</v>
      </c>
      <c r="I40" s="56">
        <v>44622</v>
      </c>
      <c r="J40" s="75">
        <f>I40+12+1+1</f>
        <v>44636</v>
      </c>
      <c r="K40" s="75">
        <f>J40+3+1+2+1</f>
        <v>44643</v>
      </c>
      <c r="L40" s="57">
        <f>K40+30+2+1</f>
        <v>44676</v>
      </c>
      <c r="M40" s="53">
        <f>L40+15+1+1</f>
        <v>44693</v>
      </c>
      <c r="N40" s="54">
        <f>M40+12+2</f>
        <v>44707</v>
      </c>
      <c r="O40" s="116">
        <f>N40+15+2+1</f>
        <v>44725</v>
      </c>
      <c r="P40" s="115">
        <f>O40+7</f>
        <v>44732</v>
      </c>
      <c r="Q40" s="69">
        <f>P40+12+1+1</f>
        <v>44746</v>
      </c>
      <c r="R40" s="54" t="s">
        <v>35</v>
      </c>
      <c r="S40" s="54">
        <f>Q40+7</f>
        <v>44753</v>
      </c>
      <c r="T40" s="54">
        <f>S40+10</f>
        <v>44763</v>
      </c>
      <c r="U40" s="55">
        <f>T40+3+1</f>
        <v>44767</v>
      </c>
      <c r="V40" s="116">
        <f>U40+3</f>
        <v>44770</v>
      </c>
      <c r="W40" s="301"/>
      <c r="X40" s="302"/>
    </row>
    <row r="41" spans="1:24" s="19" customFormat="1" ht="15.75">
      <c r="A41" s="247"/>
      <c r="B41" s="235"/>
      <c r="C41" s="243"/>
      <c r="D41" s="237"/>
      <c r="E41" s="243"/>
      <c r="F41" s="243"/>
      <c r="G41" s="246"/>
      <c r="H41" s="58" t="s">
        <v>24</v>
      </c>
      <c r="I41" s="154"/>
      <c r="J41" s="155"/>
      <c r="K41" s="155"/>
      <c r="L41" s="239"/>
      <c r="M41" s="154"/>
      <c r="N41" s="155"/>
      <c r="O41" s="156"/>
      <c r="P41" s="240"/>
      <c r="Q41" s="241"/>
      <c r="R41" s="60"/>
      <c r="S41" s="155"/>
      <c r="T41" s="155"/>
      <c r="U41" s="155"/>
      <c r="V41" s="156"/>
      <c r="W41" s="59"/>
      <c r="X41" s="225"/>
    </row>
    <row r="42" spans="1:24" s="19" customFormat="1" ht="15.75">
      <c r="A42" s="247">
        <v>14</v>
      </c>
      <c r="B42" s="383" t="s">
        <v>155</v>
      </c>
      <c r="C42" s="381"/>
      <c r="D42" s="384">
        <v>1</v>
      </c>
      <c r="E42" s="381" t="s">
        <v>48</v>
      </c>
      <c r="F42" s="381">
        <v>14</v>
      </c>
      <c r="G42" s="366" t="s">
        <v>135</v>
      </c>
      <c r="H42" s="52" t="s">
        <v>23</v>
      </c>
      <c r="I42" s="56">
        <v>44622</v>
      </c>
      <c r="J42" s="75">
        <f>I42+12+1+1</f>
        <v>44636</v>
      </c>
      <c r="K42" s="75">
        <f>J42+3+1+2+1</f>
        <v>44643</v>
      </c>
      <c r="L42" s="57">
        <f>K42+30+2+1</f>
        <v>44676</v>
      </c>
      <c r="M42" s="53">
        <f>L42+15+1+1</f>
        <v>44693</v>
      </c>
      <c r="N42" s="54">
        <f>M42+12+2</f>
        <v>44707</v>
      </c>
      <c r="O42" s="116">
        <f>N42+15+2+1</f>
        <v>44725</v>
      </c>
      <c r="P42" s="115">
        <f>O42+7</f>
        <v>44732</v>
      </c>
      <c r="Q42" s="69">
        <f>P42+12+1+1</f>
        <v>44746</v>
      </c>
      <c r="R42" s="54" t="s">
        <v>35</v>
      </c>
      <c r="S42" s="54">
        <f>Q42+7</f>
        <v>44753</v>
      </c>
      <c r="T42" s="54">
        <f>S42+10</f>
        <v>44763</v>
      </c>
      <c r="U42" s="55">
        <f>T42+3+1</f>
        <v>44767</v>
      </c>
      <c r="V42" s="116">
        <f>U42+3</f>
        <v>44770</v>
      </c>
      <c r="W42" s="62"/>
      <c r="X42" s="64"/>
    </row>
    <row r="43" spans="1:24" s="19" customFormat="1" ht="15.75">
      <c r="A43" s="255"/>
      <c r="B43" s="383"/>
      <c r="C43" s="381"/>
      <c r="D43" s="384"/>
      <c r="E43" s="381"/>
      <c r="F43" s="381"/>
      <c r="G43" s="366"/>
      <c r="H43" s="52"/>
      <c r="I43" s="62"/>
      <c r="J43" s="63"/>
      <c r="K43" s="63"/>
      <c r="L43" s="64"/>
      <c r="M43" s="62"/>
      <c r="N43" s="63"/>
      <c r="O43" s="78"/>
      <c r="P43" s="72"/>
      <c r="Q43" s="73"/>
      <c r="R43" s="300"/>
      <c r="S43" s="63"/>
      <c r="T43" s="63"/>
      <c r="U43" s="63"/>
      <c r="V43" s="78"/>
      <c r="W43" s="301"/>
      <c r="X43" s="304"/>
    </row>
    <row r="44" spans="1:24" s="19" customFormat="1" ht="15.75">
      <c r="A44" s="255"/>
      <c r="B44" s="235"/>
      <c r="C44" s="253"/>
      <c r="D44" s="237"/>
      <c r="E44" s="253"/>
      <c r="F44" s="253"/>
      <c r="G44" s="254"/>
      <c r="H44" s="58" t="s">
        <v>147</v>
      </c>
      <c r="I44" s="154"/>
      <c r="J44" s="155"/>
      <c r="K44" s="155"/>
      <c r="L44" s="239"/>
      <c r="M44" s="154"/>
      <c r="N44" s="155"/>
      <c r="O44" s="156"/>
      <c r="P44" s="240"/>
      <c r="Q44" s="241"/>
      <c r="R44" s="60"/>
      <c r="S44" s="155"/>
      <c r="T44" s="155"/>
      <c r="U44" s="155"/>
      <c r="V44" s="156"/>
      <c r="W44" s="59"/>
      <c r="X44" s="225"/>
    </row>
    <row r="45" spans="1:24" s="19" customFormat="1" ht="25.5">
      <c r="A45" s="255">
        <v>15</v>
      </c>
      <c r="B45" s="235" t="s">
        <v>176</v>
      </c>
      <c r="C45" s="253"/>
      <c r="D45" s="237">
        <v>1</v>
      </c>
      <c r="E45" s="253" t="s">
        <v>49</v>
      </c>
      <c r="F45" s="253">
        <v>15</v>
      </c>
      <c r="G45" s="254"/>
      <c r="H45" s="52" t="s">
        <v>23</v>
      </c>
      <c r="I45" s="56">
        <v>44627</v>
      </c>
      <c r="J45" s="75">
        <f>I45+12+1+1</f>
        <v>44641</v>
      </c>
      <c r="K45" s="75">
        <f>J45+3+1+2+1</f>
        <v>44648</v>
      </c>
      <c r="L45" s="57">
        <f>K45+30+2+1+2</f>
        <v>44683</v>
      </c>
      <c r="M45" s="53">
        <f>L45+15+1+1</f>
        <v>44700</v>
      </c>
      <c r="N45" s="54">
        <f>M45+12+2</f>
        <v>44714</v>
      </c>
      <c r="O45" s="116">
        <f>N45+15+2+1</f>
        <v>44732</v>
      </c>
      <c r="P45" s="115">
        <f>O45+7</f>
        <v>44739</v>
      </c>
      <c r="Q45" s="69">
        <f>P45+12+1+1</f>
        <v>44753</v>
      </c>
      <c r="R45" s="54" t="s">
        <v>35</v>
      </c>
      <c r="S45" s="54">
        <f>Q45+7</f>
        <v>44760</v>
      </c>
      <c r="T45" s="54">
        <f>S45+10</f>
        <v>44770</v>
      </c>
      <c r="U45" s="55">
        <f>T45+3+1</f>
        <v>44774</v>
      </c>
      <c r="V45" s="116">
        <f>U45+3</f>
        <v>44777</v>
      </c>
      <c r="W45" s="62"/>
      <c r="X45" s="302"/>
    </row>
    <row r="46" spans="1:24" s="19" customFormat="1" ht="15.75">
      <c r="A46" s="255"/>
      <c r="B46" s="235"/>
      <c r="C46" s="253"/>
      <c r="D46" s="237"/>
      <c r="E46" s="253"/>
      <c r="F46" s="253"/>
      <c r="G46" s="254"/>
      <c r="H46" s="58" t="s">
        <v>24</v>
      </c>
      <c r="I46" s="154"/>
      <c r="J46" s="155"/>
      <c r="K46" s="155"/>
      <c r="L46" s="239"/>
      <c r="M46" s="154"/>
      <c r="N46" s="155"/>
      <c r="O46" s="156"/>
      <c r="P46" s="240"/>
      <c r="Q46" s="241"/>
      <c r="R46" s="60"/>
      <c r="S46" s="155"/>
      <c r="T46" s="155"/>
      <c r="U46" s="155"/>
      <c r="V46" s="156"/>
      <c r="W46" s="59"/>
      <c r="X46" s="225"/>
    </row>
    <row r="47" spans="1:24" s="19" customFormat="1" ht="15.75">
      <c r="A47" s="549">
        <v>15</v>
      </c>
      <c r="B47" s="383" t="s">
        <v>160</v>
      </c>
      <c r="C47" s="381"/>
      <c r="D47" s="384">
        <v>1</v>
      </c>
      <c r="E47" s="381" t="s">
        <v>161</v>
      </c>
      <c r="F47" s="381">
        <v>16</v>
      </c>
      <c r="G47" s="366" t="s">
        <v>135</v>
      </c>
      <c r="H47" s="52" t="s">
        <v>23</v>
      </c>
      <c r="I47" s="56">
        <v>44627</v>
      </c>
      <c r="J47" s="75">
        <f>I47+12+1+1</f>
        <v>44641</v>
      </c>
      <c r="K47" s="75">
        <f>J47+3+1+2+1</f>
        <v>44648</v>
      </c>
      <c r="L47" s="57">
        <f>K47+30+2+1+2+2</f>
        <v>44685</v>
      </c>
      <c r="M47" s="53">
        <f>L47+15+1+1+2</f>
        <v>44704</v>
      </c>
      <c r="N47" s="54">
        <f>M47+12+2</f>
        <v>44718</v>
      </c>
      <c r="O47" s="116">
        <f>N47+15+2+1</f>
        <v>44736</v>
      </c>
      <c r="P47" s="115">
        <f>O47+7</f>
        <v>44743</v>
      </c>
      <c r="Q47" s="69">
        <f>P47+12+1+1</f>
        <v>44757</v>
      </c>
      <c r="R47" s="54" t="s">
        <v>35</v>
      </c>
      <c r="S47" s="54">
        <f>Q47+7</f>
        <v>44764</v>
      </c>
      <c r="T47" s="54">
        <f>S47+10</f>
        <v>44774</v>
      </c>
      <c r="U47" s="55">
        <f>T47+3+1</f>
        <v>44778</v>
      </c>
      <c r="V47" s="116">
        <f>U47+3</f>
        <v>44781</v>
      </c>
      <c r="W47" s="54" t="s">
        <v>35</v>
      </c>
      <c r="X47" s="54"/>
    </row>
    <row r="48" spans="1:24" s="19" customFormat="1" ht="15.75">
      <c r="A48" s="550"/>
      <c r="B48" s="383"/>
      <c r="C48" s="381"/>
      <c r="D48" s="384"/>
      <c r="E48" s="381"/>
      <c r="F48" s="381"/>
      <c r="G48" s="366"/>
      <c r="H48" s="58" t="s">
        <v>24</v>
      </c>
      <c r="I48" s="154"/>
      <c r="J48" s="155"/>
      <c r="K48" s="155"/>
      <c r="L48" s="239"/>
      <c r="M48" s="154"/>
      <c r="N48" s="155"/>
      <c r="O48" s="156"/>
      <c r="P48" s="240"/>
      <c r="Q48" s="241"/>
      <c r="R48" s="60"/>
      <c r="S48" s="155"/>
      <c r="T48" s="155"/>
      <c r="U48" s="155"/>
      <c r="V48" s="156"/>
      <c r="W48" s="59"/>
      <c r="X48" s="61"/>
    </row>
    <row r="49" spans="1:26" s="19" customFormat="1" ht="16.5" thickBot="1">
      <c r="A49" s="231"/>
      <c r="B49" s="218"/>
      <c r="C49" s="219"/>
      <c r="D49" s="220"/>
      <c r="E49" s="221"/>
      <c r="F49" s="221"/>
      <c r="G49" s="222"/>
      <c r="H49" s="52" t="s">
        <v>147</v>
      </c>
      <c r="I49" s="323"/>
      <c r="J49" s="324"/>
      <c r="K49" s="324"/>
      <c r="L49" s="325"/>
      <c r="M49" s="326"/>
      <c r="N49" s="324"/>
      <c r="O49" s="325"/>
      <c r="P49" s="327"/>
      <c r="Q49" s="327"/>
      <c r="R49" s="328"/>
      <c r="S49" s="324"/>
      <c r="T49" s="324"/>
      <c r="U49" s="324"/>
      <c r="V49" s="325"/>
      <c r="W49" s="329"/>
      <c r="X49" s="302"/>
      <c r="Y49" s="303"/>
      <c r="Z49" s="303"/>
    </row>
    <row r="50" spans="1:24" s="303" customFormat="1" ht="17.25" customHeight="1" thickBot="1">
      <c r="A50" s="307"/>
      <c r="B50" s="48" t="s">
        <v>3</v>
      </c>
      <c r="C50" s="308"/>
      <c r="D50" s="309"/>
      <c r="E50" s="310"/>
      <c r="F50" s="310"/>
      <c r="G50" s="311"/>
      <c r="H50" s="312"/>
      <c r="I50" s="313"/>
      <c r="J50" s="314"/>
      <c r="K50" s="314"/>
      <c r="L50" s="315"/>
      <c r="M50" s="316"/>
      <c r="N50" s="317"/>
      <c r="O50" s="318"/>
      <c r="P50" s="319"/>
      <c r="Q50" s="319"/>
      <c r="R50" s="317"/>
      <c r="S50" s="317"/>
      <c r="T50" s="317"/>
      <c r="U50" s="317"/>
      <c r="V50" s="320"/>
      <c r="W50" s="321"/>
      <c r="X50" s="322"/>
    </row>
    <row r="51" spans="1:24" s="19" customFormat="1" ht="15.75" thickBot="1">
      <c r="A51"/>
      <c r="B51" s="32"/>
      <c r="C51" s="32"/>
      <c r="D51" s="32"/>
      <c r="E51" s="32"/>
      <c r="F51" s="3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 s="21"/>
      <c r="X51" s="21"/>
    </row>
    <row r="52" spans="1:24" s="19" customFormat="1" ht="21.75" thickBot="1">
      <c r="A52"/>
      <c r="B52" s="378" t="s">
        <v>119</v>
      </c>
      <c r="C52" s="379"/>
      <c r="D52" s="379"/>
      <c r="E52" s="379"/>
      <c r="F52" s="380"/>
      <c r="G52"/>
      <c r="H52"/>
      <c r="I52"/>
      <c r="J52"/>
      <c r="K52"/>
      <c r="M52" s="425" t="s">
        <v>42</v>
      </c>
      <c r="N52" s="426"/>
      <c r="O52" s="426"/>
      <c r="P52" s="426"/>
      <c r="Q52" s="427"/>
      <c r="S52" s="459" t="s">
        <v>45</v>
      </c>
      <c r="T52" s="460"/>
      <c r="U52" s="461" t="s">
        <v>46</v>
      </c>
      <c r="V52" s="462"/>
      <c r="W52" s="463"/>
      <c r="X52" s="21"/>
    </row>
    <row r="53" spans="2:24" ht="19.5" thickBot="1">
      <c r="B53" s="17"/>
      <c r="C53" s="18"/>
      <c r="D53" s="18"/>
      <c r="E53" s="18"/>
      <c r="F53" s="18"/>
      <c r="M53" s="122">
        <v>1</v>
      </c>
      <c r="N53" s="122" t="s">
        <v>122</v>
      </c>
      <c r="O53" s="428" t="s">
        <v>123</v>
      </c>
      <c r="P53" s="429"/>
      <c r="Q53" s="430"/>
      <c r="S53" s="448">
        <v>1</v>
      </c>
      <c r="T53" s="449"/>
      <c r="U53" s="450" t="s">
        <v>107</v>
      </c>
      <c r="V53" s="451"/>
      <c r="W53" s="452"/>
      <c r="X53" s="8"/>
    </row>
    <row r="54" spans="2:24" ht="19.5" thickBot="1">
      <c r="B54" s="340" t="s">
        <v>36</v>
      </c>
      <c r="C54" s="340"/>
      <c r="D54" s="425" t="s">
        <v>42</v>
      </c>
      <c r="E54" s="426"/>
      <c r="F54" s="426"/>
      <c r="G54" s="426"/>
      <c r="H54" s="427"/>
      <c r="M54" s="122">
        <v>2</v>
      </c>
      <c r="N54" s="122" t="s">
        <v>124</v>
      </c>
      <c r="O54" s="428" t="s">
        <v>125</v>
      </c>
      <c r="P54" s="429"/>
      <c r="Q54" s="430"/>
      <c r="S54" s="453">
        <v>2</v>
      </c>
      <c r="T54" s="454"/>
      <c r="U54" s="450" t="s">
        <v>108</v>
      </c>
      <c r="V54" s="451"/>
      <c r="W54" s="452"/>
      <c r="X54" s="8"/>
    </row>
    <row r="55" spans="2:24" ht="19.5" thickBot="1">
      <c r="B55" s="340" t="s">
        <v>37</v>
      </c>
      <c r="C55" s="340"/>
      <c r="D55" s="122">
        <v>1</v>
      </c>
      <c r="E55" s="122" t="s">
        <v>115</v>
      </c>
      <c r="F55" s="428" t="s">
        <v>113</v>
      </c>
      <c r="G55" s="429"/>
      <c r="H55" s="430"/>
      <c r="M55" s="122">
        <v>3</v>
      </c>
      <c r="N55" s="122" t="s">
        <v>126</v>
      </c>
      <c r="O55" s="428" t="s">
        <v>127</v>
      </c>
      <c r="P55" s="429"/>
      <c r="Q55" s="430"/>
      <c r="S55" s="455">
        <v>3</v>
      </c>
      <c r="T55" s="456"/>
      <c r="U55" s="435" t="s">
        <v>109</v>
      </c>
      <c r="V55" s="436"/>
      <c r="W55" s="437"/>
      <c r="X55" s="8"/>
    </row>
    <row r="56" spans="2:24" ht="19.5" thickBot="1">
      <c r="B56" s="340" t="s">
        <v>38</v>
      </c>
      <c r="C56" s="340"/>
      <c r="D56" s="122">
        <v>2</v>
      </c>
      <c r="E56" s="122" t="s">
        <v>43</v>
      </c>
      <c r="F56" s="428" t="s">
        <v>44</v>
      </c>
      <c r="G56" s="429"/>
      <c r="H56" s="430"/>
      <c r="M56" s="443" t="s">
        <v>47</v>
      </c>
      <c r="N56" s="444"/>
      <c r="O56" s="444"/>
      <c r="P56" s="444"/>
      <c r="Q56" s="445"/>
      <c r="S56" s="433">
        <v>4</v>
      </c>
      <c r="T56" s="434"/>
      <c r="U56" s="440" t="s">
        <v>110</v>
      </c>
      <c r="V56" s="441"/>
      <c r="W56" s="442"/>
      <c r="X56" s="8"/>
    </row>
    <row r="57" spans="2:24" ht="19.5" thickBot="1">
      <c r="B57" s="340" t="s">
        <v>39</v>
      </c>
      <c r="C57" s="340"/>
      <c r="D57" s="122">
        <v>3</v>
      </c>
      <c r="E57" s="122" t="s">
        <v>114</v>
      </c>
      <c r="F57" s="428" t="s">
        <v>116</v>
      </c>
      <c r="G57" s="429"/>
      <c r="H57" s="430"/>
      <c r="M57" s="151">
        <v>1</v>
      </c>
      <c r="N57" s="151" t="s">
        <v>48</v>
      </c>
      <c r="O57" s="451" t="s">
        <v>118</v>
      </c>
      <c r="P57" s="451"/>
      <c r="Q57" s="452"/>
      <c r="S57" s="433">
        <v>5</v>
      </c>
      <c r="T57" s="434"/>
      <c r="U57" s="440" t="s">
        <v>111</v>
      </c>
      <c r="V57" s="441"/>
      <c r="W57" s="442"/>
      <c r="X57" s="8"/>
    </row>
    <row r="58" spans="2:24" ht="16.5" thickBot="1">
      <c r="B58" s="340" t="s">
        <v>40</v>
      </c>
      <c r="C58" s="340"/>
      <c r="M58" s="169">
        <v>2</v>
      </c>
      <c r="N58" s="169" t="s">
        <v>49</v>
      </c>
      <c r="O58" s="431" t="s">
        <v>50</v>
      </c>
      <c r="P58" s="431"/>
      <c r="Q58" s="432"/>
      <c r="S58" s="433">
        <v>6</v>
      </c>
      <c r="T58" s="434"/>
      <c r="U58" s="440" t="s">
        <v>112</v>
      </c>
      <c r="V58" s="441"/>
      <c r="W58" s="442"/>
      <c r="X58" s="8"/>
    </row>
    <row r="59" spans="2:24" ht="16.5" thickBot="1">
      <c r="B59" s="340" t="s">
        <v>120</v>
      </c>
      <c r="C59" s="340"/>
      <c r="E59" s="153" t="s">
        <v>121</v>
      </c>
      <c r="F59" s="153"/>
      <c r="M59" s="152">
        <v>3</v>
      </c>
      <c r="N59" s="152" t="s">
        <v>51</v>
      </c>
      <c r="O59" s="554" t="s">
        <v>117</v>
      </c>
      <c r="P59" s="554"/>
      <c r="Q59" s="555"/>
      <c r="V59" s="8"/>
      <c r="W59" s="8"/>
      <c r="X59" s="8"/>
    </row>
    <row r="60" spans="2:24" ht="21" customHeight="1">
      <c r="B60" s="153" t="s">
        <v>41</v>
      </c>
      <c r="C60" s="153"/>
      <c r="V60" s="8"/>
      <c r="W60" s="8"/>
      <c r="X60" s="8"/>
    </row>
    <row r="61" spans="22:24" ht="27.75" customHeight="1">
      <c r="V61" s="8"/>
      <c r="W61" s="8"/>
      <c r="X61" s="8"/>
    </row>
    <row r="62" spans="1:20" ht="15">
      <c r="A62" s="32"/>
      <c r="B62" s="32"/>
      <c r="C62" s="32"/>
      <c r="I62" s="32"/>
      <c r="J62" s="32"/>
      <c r="K62" s="32"/>
      <c r="L62" s="32"/>
      <c r="S62" s="32"/>
      <c r="T62" s="32"/>
    </row>
    <row r="63" spans="1:20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S63" s="32"/>
      <c r="T63" s="32"/>
    </row>
    <row r="64" spans="1:19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S64" s="32"/>
    </row>
    <row r="65" spans="2:19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S65" s="8"/>
    </row>
    <row r="66" spans="2:19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S66" s="8"/>
    </row>
    <row r="67" spans="2:19" ht="15">
      <c r="B67" s="8"/>
      <c r="C67" s="8"/>
      <c r="I67" s="8"/>
      <c r="J67" s="8"/>
      <c r="K67" s="8"/>
      <c r="L67" s="8"/>
      <c r="S67" s="8"/>
    </row>
    <row r="68" spans="2:24" ht="15">
      <c r="B68" s="8"/>
      <c r="C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</sheetData>
  <sheetProtection/>
  <mergeCells count="112">
    <mergeCell ref="M12:O12"/>
    <mergeCell ref="E13:E14"/>
    <mergeCell ref="G17:G18"/>
    <mergeCell ref="D15:D16"/>
    <mergeCell ref="E15:E16"/>
    <mergeCell ref="F15:F16"/>
    <mergeCell ref="I12:L12"/>
    <mergeCell ref="F13:F14"/>
    <mergeCell ref="A13:A14"/>
    <mergeCell ref="A12:G12"/>
    <mergeCell ref="I13:I14"/>
    <mergeCell ref="R13:R14"/>
    <mergeCell ref="X13:X14"/>
    <mergeCell ref="A15:A16"/>
    <mergeCell ref="B15:B16"/>
    <mergeCell ref="C15:C16"/>
    <mergeCell ref="H12:H14"/>
    <mergeCell ref="W12:X12"/>
    <mergeCell ref="B19:B20"/>
    <mergeCell ref="G13:G14"/>
    <mergeCell ref="C19:C20"/>
    <mergeCell ref="D19:D20"/>
    <mergeCell ref="E19:E20"/>
    <mergeCell ref="F19:F20"/>
    <mergeCell ref="G15:G16"/>
    <mergeCell ref="F17:F18"/>
    <mergeCell ref="B13:B14"/>
    <mergeCell ref="C13:C14"/>
    <mergeCell ref="A17:A18"/>
    <mergeCell ref="B17:B18"/>
    <mergeCell ref="C17:C18"/>
    <mergeCell ref="D17:D18"/>
    <mergeCell ref="E17:E18"/>
    <mergeCell ref="B21:B22"/>
    <mergeCell ref="C21:C22"/>
    <mergeCell ref="D21:D22"/>
    <mergeCell ref="E21:E22"/>
    <mergeCell ref="A19:A20"/>
    <mergeCell ref="B58:C58"/>
    <mergeCell ref="O55:Q55"/>
    <mergeCell ref="A23:A24"/>
    <mergeCell ref="B23:B24"/>
    <mergeCell ref="C23:C24"/>
    <mergeCell ref="D23:D24"/>
    <mergeCell ref="E23:E24"/>
    <mergeCell ref="F23:F24"/>
    <mergeCell ref="D25:D26"/>
    <mergeCell ref="O53:Q53"/>
    <mergeCell ref="F56:H56"/>
    <mergeCell ref="B59:C59"/>
    <mergeCell ref="M52:Q52"/>
    <mergeCell ref="S57:T57"/>
    <mergeCell ref="U57:W57"/>
    <mergeCell ref="S58:T58"/>
    <mergeCell ref="U58:W58"/>
    <mergeCell ref="B57:C57"/>
    <mergeCell ref="F57:H57"/>
    <mergeCell ref="B56:C56"/>
    <mergeCell ref="O54:Q54"/>
    <mergeCell ref="C42:C43"/>
    <mergeCell ref="D42:D43"/>
    <mergeCell ref="E42:E43"/>
    <mergeCell ref="F42:F43"/>
    <mergeCell ref="G47:G48"/>
    <mergeCell ref="G42:G43"/>
    <mergeCell ref="B55:C55"/>
    <mergeCell ref="F55:H55"/>
    <mergeCell ref="O57:Q57"/>
    <mergeCell ref="O58:Q58"/>
    <mergeCell ref="S55:T55"/>
    <mergeCell ref="U55:W55"/>
    <mergeCell ref="S54:T54"/>
    <mergeCell ref="U54:W54"/>
    <mergeCell ref="U56:W56"/>
    <mergeCell ref="S56:T56"/>
    <mergeCell ref="M56:Q56"/>
    <mergeCell ref="S53:T53"/>
    <mergeCell ref="U53:W53"/>
    <mergeCell ref="O59:Q59"/>
    <mergeCell ref="N3:U3"/>
    <mergeCell ref="B52:F52"/>
    <mergeCell ref="B54:C54"/>
    <mergeCell ref="D54:H54"/>
    <mergeCell ref="S52:T52"/>
    <mergeCell ref="U52:W52"/>
    <mergeCell ref="C3:I3"/>
    <mergeCell ref="A47:A48"/>
    <mergeCell ref="B47:B48"/>
    <mergeCell ref="C47:C48"/>
    <mergeCell ref="D47:D48"/>
    <mergeCell ref="E47:E48"/>
    <mergeCell ref="F47:F48"/>
    <mergeCell ref="E27:E28"/>
    <mergeCell ref="F27:F28"/>
    <mergeCell ref="C4:I4"/>
    <mergeCell ref="C5:I5"/>
    <mergeCell ref="C6:I6"/>
    <mergeCell ref="P12:V12"/>
    <mergeCell ref="F21:F22"/>
    <mergeCell ref="G23:G24"/>
    <mergeCell ref="G19:G20"/>
    <mergeCell ref="D13:D14"/>
    <mergeCell ref="C7:I7"/>
    <mergeCell ref="A21:A22"/>
    <mergeCell ref="G21:G22"/>
    <mergeCell ref="B42:B43"/>
    <mergeCell ref="M7:T7"/>
    <mergeCell ref="G27:G28"/>
    <mergeCell ref="A27:A28"/>
    <mergeCell ref="B27:B28"/>
    <mergeCell ref="C27:C28"/>
    <mergeCell ref="D27:D28"/>
  </mergeCells>
  <printOptions/>
  <pageMargins left="0.2362204724409449" right="0.2" top="0.33" bottom="0.36" header="0.2" footer="0.31496062992125984"/>
  <pageSetup horizontalDpi="600" verticalDpi="600" orientation="landscape" paperSize="9" r:id="rId1"/>
  <headerFooter>
    <oddFooter>&amp;R&amp;P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2022-02-22T08:47:32Z</cp:lastPrinted>
  <dcterms:created xsi:type="dcterms:W3CDTF">2010-02-02T07:04:36Z</dcterms:created>
  <dcterms:modified xsi:type="dcterms:W3CDTF">2022-04-06T12:33:11Z</dcterms:modified>
  <cp:category/>
  <cp:version/>
  <cp:contentType/>
  <cp:contentStatus/>
</cp:coreProperties>
</file>