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K22" i="1" l="1"/>
  <c r="L22" i="1" s="1"/>
  <c r="M22" i="1" s="1"/>
  <c r="N22" i="1" s="1"/>
  <c r="O22" i="1" s="1"/>
  <c r="P22" i="1" s="1"/>
  <c r="Q22" i="1" s="1"/>
  <c r="S22" i="1" s="1"/>
  <c r="T22" i="1" s="1"/>
  <c r="U22" i="1" s="1"/>
  <c r="V22" i="1" s="1"/>
  <c r="J75" i="1" l="1"/>
  <c r="K75" i="1" s="1"/>
  <c r="L75" i="1" s="1"/>
  <c r="M75" i="1" s="1"/>
  <c r="N75" i="1" s="1"/>
  <c r="O75" i="1" s="1"/>
  <c r="P75" i="1" s="1"/>
  <c r="Q75" i="1" s="1"/>
  <c r="S75" i="1" s="1"/>
  <c r="T75" i="1" s="1"/>
  <c r="U75" i="1" s="1"/>
  <c r="V75" i="1" s="1"/>
  <c r="W75" i="1" s="1"/>
  <c r="J53" i="1" l="1"/>
  <c r="K53" i="1" s="1"/>
  <c r="J51" i="1"/>
  <c r="K51" i="1" s="1"/>
  <c r="L53" i="1" l="1"/>
  <c r="M53" i="1" s="1"/>
  <c r="N53" i="1" s="1"/>
  <c r="O53" i="1" s="1"/>
  <c r="P53" i="1" s="1"/>
  <c r="Q53" i="1" s="1"/>
  <c r="S53" i="1" s="1"/>
  <c r="T53" i="1" s="1"/>
  <c r="U53" i="1" s="1"/>
  <c r="V53" i="1" s="1"/>
  <c r="W53" i="1" s="1"/>
  <c r="L51" i="1"/>
  <c r="M51" i="1" s="1"/>
  <c r="N51" i="1" s="1"/>
  <c r="O51" i="1" s="1"/>
  <c r="P51" i="1" s="1"/>
  <c r="Q51" i="1" s="1"/>
  <c r="S51" i="1" s="1"/>
  <c r="T51" i="1" s="1"/>
  <c r="U51" i="1" s="1"/>
  <c r="V51" i="1" s="1"/>
  <c r="W51" i="1" s="1"/>
  <c r="K34" i="1"/>
  <c r="L34" i="1" s="1"/>
  <c r="M34" i="1" s="1"/>
  <c r="N34" i="1" s="1"/>
  <c r="O34" i="1" s="1"/>
  <c r="P34" i="1" s="1"/>
  <c r="Q34" i="1" s="1"/>
  <c r="S34" i="1" s="1"/>
  <c r="T34" i="1" s="1"/>
  <c r="U34" i="1" s="1"/>
  <c r="V34" i="1" s="1"/>
  <c r="K32" i="1"/>
  <c r="L32" i="1" s="1"/>
  <c r="M32" i="1" s="1"/>
  <c r="N32" i="1" s="1"/>
  <c r="O32" i="1" s="1"/>
  <c r="P32" i="1" s="1"/>
  <c r="Q32" i="1" s="1"/>
  <c r="S32" i="1" s="1"/>
  <c r="T32" i="1" s="1"/>
  <c r="U32" i="1" s="1"/>
  <c r="V32" i="1" s="1"/>
  <c r="K30" i="1"/>
  <c r="L30" i="1" s="1"/>
  <c r="M30" i="1" s="1"/>
  <c r="N30" i="1" s="1"/>
  <c r="O30" i="1" s="1"/>
  <c r="P30" i="1" s="1"/>
  <c r="Q30" i="1" s="1"/>
  <c r="S30" i="1" s="1"/>
  <c r="T30" i="1" s="1"/>
  <c r="U30" i="1" s="1"/>
  <c r="V30" i="1" s="1"/>
  <c r="K28" i="1"/>
  <c r="L28" i="1" s="1"/>
  <c r="M28" i="1" s="1"/>
  <c r="N28" i="1" s="1"/>
  <c r="O28" i="1" s="1"/>
  <c r="P28" i="1" s="1"/>
  <c r="Q28" i="1" s="1"/>
  <c r="S28" i="1" s="1"/>
  <c r="T28" i="1" s="1"/>
  <c r="U28" i="1" s="1"/>
  <c r="V28" i="1" s="1"/>
  <c r="K26" i="1"/>
  <c r="L26" i="1" s="1"/>
  <c r="M26" i="1" s="1"/>
  <c r="N26" i="1" s="1"/>
  <c r="O26" i="1" s="1"/>
  <c r="P26" i="1" s="1"/>
  <c r="Q26" i="1" s="1"/>
  <c r="S26" i="1" s="1"/>
  <c r="T26" i="1" s="1"/>
  <c r="U26" i="1" s="1"/>
  <c r="V26" i="1" s="1"/>
  <c r="K24" i="1"/>
  <c r="L24" i="1" s="1"/>
  <c r="M24" i="1" s="1"/>
  <c r="N24" i="1" s="1"/>
  <c r="O24" i="1" s="1"/>
  <c r="P24" i="1" s="1"/>
  <c r="Q24" i="1" s="1"/>
  <c r="S24" i="1" s="1"/>
  <c r="T24" i="1" s="1"/>
  <c r="U24" i="1" s="1"/>
  <c r="V24" i="1" s="1"/>
  <c r="K20" i="1"/>
  <c r="L20" i="1" s="1"/>
  <c r="M20" i="1" s="1"/>
  <c r="N20" i="1" s="1"/>
  <c r="O20" i="1" s="1"/>
  <c r="P20" i="1" s="1"/>
  <c r="Q20" i="1" s="1"/>
  <c r="S20" i="1" s="1"/>
  <c r="T20" i="1" s="1"/>
  <c r="U20" i="1" s="1"/>
  <c r="V20" i="1" s="1"/>
  <c r="K18" i="1"/>
  <c r="L18" i="1" s="1"/>
  <c r="M18" i="1" s="1"/>
  <c r="N18" i="1" s="1"/>
  <c r="O18" i="1" s="1"/>
  <c r="P18" i="1" s="1"/>
  <c r="Q18" i="1" s="1"/>
  <c r="S18" i="1" s="1"/>
  <c r="T18" i="1" s="1"/>
  <c r="U18" i="1" s="1"/>
  <c r="V18" i="1" s="1"/>
</calcChain>
</file>

<file path=xl/sharedStrings.xml><?xml version="1.0" encoding="utf-8"?>
<sst xmlns="http://schemas.openxmlformats.org/spreadsheetml/2006/main" count="277" uniqueCount="117">
  <si>
    <t>PLAN DE PASSATION DES MARCHES</t>
  </si>
  <si>
    <t>Autorité contractante :</t>
  </si>
  <si>
    <t>Ministère du Budget</t>
  </si>
  <si>
    <t>Exercice budgétaire:</t>
  </si>
  <si>
    <t>Ordonnateur:</t>
  </si>
  <si>
    <t>Ministre du Budget</t>
  </si>
  <si>
    <t>Journaux  de publication  de référence et site Internet:</t>
  </si>
  <si>
    <t>3 journaux, site Ministère, site ARMP</t>
  </si>
  <si>
    <t>Autorité approbatrice:</t>
  </si>
  <si>
    <t>DNCMP</t>
  </si>
  <si>
    <t>IDENTIFICATION DU PROJET / MARCHE</t>
  </si>
  <si>
    <t xml:space="preserve"> Prévisions et Réalisations</t>
  </si>
  <si>
    <t>PHASE 1 : PROCEDURE D'APPEL D'OFFRES</t>
  </si>
  <si>
    <t>PHASE 2 : EVALUATION DES OFFRES</t>
  </si>
  <si>
    <t>PHASE 3 : CONCLUSION ET NOTIFICATION DU MARCHE</t>
  </si>
  <si>
    <t>PHASE 4 : EXECUTION DU MARCHE</t>
  </si>
  <si>
    <t>Numéro</t>
  </si>
  <si>
    <t>Intitulé du Projet/Marché</t>
  </si>
  <si>
    <t>Montant Budget GNF</t>
  </si>
  <si>
    <t>Code Budget</t>
  </si>
  <si>
    <t>Type de Financement</t>
  </si>
  <si>
    <t xml:space="preserve">N° Appel d'Offres </t>
  </si>
  <si>
    <t>Méthodes de passation</t>
  </si>
  <si>
    <t>Elaboration du DAO</t>
  </si>
  <si>
    <t>Non Objection sur DAO</t>
  </si>
  <si>
    <t xml:space="preserve">Publication  AAO   </t>
  </si>
  <si>
    <t>Ouverture /Evaluation des offres</t>
  </si>
  <si>
    <t>Non Objection sur Rap. d'Evaluation</t>
  </si>
  <si>
    <t>Publication attribution/Notification provisoire</t>
  </si>
  <si>
    <t>Mise en forme du projet de contrat</t>
  </si>
  <si>
    <t>Non Objection sur le projet de contrat</t>
  </si>
  <si>
    <t>Montant du Contrat en GNF</t>
  </si>
  <si>
    <t>Signature du marché</t>
  </si>
  <si>
    <t>Approbation du Contrat</t>
  </si>
  <si>
    <t>Enregistrement /Immatriculation du marché</t>
  </si>
  <si>
    <t>Notification du marché approuvé</t>
  </si>
  <si>
    <t>Date début travaux</t>
  </si>
  <si>
    <t>12 j</t>
  </si>
  <si>
    <t>3 j</t>
  </si>
  <si>
    <t>30 ou 45 j</t>
  </si>
  <si>
    <t>15 j</t>
  </si>
  <si>
    <t>7 j</t>
  </si>
  <si>
    <t>10 j</t>
  </si>
  <si>
    <t>3 ou 5 j</t>
  </si>
  <si>
    <t>BND</t>
  </si>
  <si>
    <t>AOO</t>
  </si>
  <si>
    <t>Prévisions</t>
  </si>
  <si>
    <t>Réalisations</t>
  </si>
  <si>
    <t>Coût Total</t>
  </si>
  <si>
    <t>Approbation du plan de passation des marchés</t>
  </si>
  <si>
    <t>Autorité Approbatrice</t>
  </si>
  <si>
    <t>PTF : Partenaire Technique et Financier</t>
  </si>
  <si>
    <t>Mode de Passation</t>
  </si>
  <si>
    <t>Code Marché</t>
  </si>
  <si>
    <t>Nature de Marché</t>
  </si>
  <si>
    <t>TDR : Terme de référence</t>
  </si>
  <si>
    <t>Appel d'Offres Ouvert</t>
  </si>
  <si>
    <t>Fournitures</t>
  </si>
  <si>
    <t>Budget National et Autres Financements Intérieurs</t>
  </si>
  <si>
    <t>JMP : Journal des Marchés Publics</t>
  </si>
  <si>
    <t>AOR</t>
  </si>
  <si>
    <t>Appel d'Offres Restreint</t>
  </si>
  <si>
    <t>Travaux</t>
  </si>
  <si>
    <t>FINEX</t>
  </si>
  <si>
    <t>Financement Extérieur</t>
  </si>
  <si>
    <t>DAO : Dossier d’Appel d’Offres</t>
  </si>
  <si>
    <t>RC</t>
  </si>
  <si>
    <t>Reconduction</t>
  </si>
  <si>
    <t>Prestations intellectuelles</t>
  </si>
  <si>
    <t>CONJOINT</t>
  </si>
  <si>
    <t>Financement Conjoint</t>
  </si>
  <si>
    <t>DP : Demande de Proposition</t>
  </si>
  <si>
    <t>ED</t>
  </si>
  <si>
    <t>Entente Directe</t>
  </si>
  <si>
    <t>Partenariats Public-Privé</t>
  </si>
  <si>
    <t>CPM : Commission de Passation des Marchés</t>
  </si>
  <si>
    <t>DC</t>
  </si>
  <si>
    <t xml:space="preserve">ANO : Avis de Non Objection </t>
  </si>
  <si>
    <t>PHASE 1 : PROCEDURE DE CONSULTATION</t>
  </si>
  <si>
    <t xml:space="preserve">Elaboration du Dossier de Consultation </t>
  </si>
  <si>
    <t xml:space="preserve">ANO sur le Dossier de Consultation </t>
  </si>
  <si>
    <t xml:space="preserve">Transmission du Dossier de Consultation </t>
  </si>
  <si>
    <t xml:space="preserve">Ouverture /Evaluation des offres </t>
  </si>
  <si>
    <t>ANO sur le projet de contrat</t>
  </si>
  <si>
    <t>Montant du Contrat</t>
  </si>
  <si>
    <t>Signature et Approbation du Contrat</t>
  </si>
  <si>
    <t>Enregistrement /Immatriculation et notification du marché</t>
  </si>
  <si>
    <t>Date fin travaux</t>
  </si>
  <si>
    <t>5 j</t>
  </si>
  <si>
    <t>5 J</t>
  </si>
  <si>
    <t xml:space="preserve"> </t>
  </si>
  <si>
    <t>MARCHES DE FOURNITURE SANS PRE QUALIFICATION</t>
  </si>
  <si>
    <t>Date limite dépôt Offres</t>
  </si>
  <si>
    <t>Achat pré-imprimés</t>
  </si>
  <si>
    <t>AAO</t>
  </si>
  <si>
    <t>Achat de fourniture et petits matériels de bur</t>
  </si>
  <si>
    <t>Frais néttoyage locaux</t>
  </si>
  <si>
    <t>Frais de Reunion, Conférences</t>
  </si>
  <si>
    <t>Achats Autres Fournitures de Services</t>
  </si>
  <si>
    <t>Frais de céremonie et réceptions</t>
  </si>
  <si>
    <t>Frais fêtes publiques</t>
  </si>
  <si>
    <t>Materiels Informatiques</t>
  </si>
  <si>
    <t>MARCHES DE FOURNITURE SANS REVUE PREALABLE PAR LA DNCMP / DEMANDE DE COTATION/Cabinet</t>
  </si>
  <si>
    <t xml:space="preserve">N° Demande de cotation </t>
  </si>
  <si>
    <t>ANO sur le rapport d'évaluation</t>
  </si>
  <si>
    <t>Mise en forme du  contrat</t>
  </si>
  <si>
    <t>Achat De Fournitures Informatiques</t>
  </si>
  <si>
    <t>Achats De Autres Produits Spécifiques</t>
  </si>
  <si>
    <t>Frais D'Assurances</t>
  </si>
  <si>
    <t>Coût total</t>
  </si>
  <si>
    <t>CR</t>
  </si>
  <si>
    <t>Consultation Restreinte</t>
  </si>
  <si>
    <t xml:space="preserve">            Cabinet</t>
  </si>
  <si>
    <t>Frais Entretien Bâtiments Administratifs</t>
  </si>
  <si>
    <t>MARCHES DE TRAVAUX SANS REVUE PREALABLE PAR LA DNCMP / DEMANDE DE COTATION/Cabinet</t>
  </si>
  <si>
    <t>CABINET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</si>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</sst>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Times"/>
      <family val="1"/>
    </font>
    <font>
      <b/>
      <sz val="14"/>
      <color indexed="8"/>
      <name val="Calibri"/>
      <family val="2"/>
    </font>
    <font>
      <b/>
      <u/>
      <sz val="18"/>
      <color indexed="8"/>
      <name val="Calibri"/>
      <family val="2"/>
    </font>
    <font>
      <b/>
      <sz val="12"/>
      <color indexed="8"/>
      <name val="Bodoni MT Condensed"/>
      <family val="1"/>
    </font>
    <font>
      <b/>
      <i/>
      <sz val="11"/>
      <color indexed="8"/>
      <name val="Calibri"/>
      <family val="2"/>
    </font>
    <font>
      <b/>
      <sz val="12"/>
      <color indexed="8"/>
      <name val="Verdana"/>
      <family val="2"/>
    </font>
    <font>
      <sz val="18"/>
      <color theme="1"/>
      <name val="Calibri"/>
      <family val="2"/>
      <scheme val="minor"/>
    </font>
    <font>
      <b/>
      <sz val="12"/>
      <name val="Bodoni MT Condensed"/>
      <family val="1"/>
    </font>
    <font>
      <b/>
      <sz val="12"/>
      <color indexed="62"/>
      <name val="Bodoni MT Condensed"/>
      <family val="1"/>
    </font>
    <font>
      <sz val="12"/>
      <name val="Bodoni MT Condensed"/>
      <family val="1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Bodoni MT Condensed"/>
      <family val="1"/>
    </font>
    <font>
      <sz val="10"/>
      <color theme="1"/>
      <name val="Bodoni MT Condensed"/>
      <family val="1"/>
    </font>
    <font>
      <sz val="14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rgb="FFFF0000"/>
      <name val="Calibri"/>
      <family val="2"/>
    </font>
    <font>
      <b/>
      <sz val="12"/>
      <color indexed="9"/>
      <name val="Arial Narrow"/>
      <family val="2"/>
    </font>
    <font>
      <b/>
      <sz val="12"/>
      <color indexed="8"/>
      <name val="Calibri"/>
      <family val="2"/>
    </font>
    <font>
      <sz val="12"/>
      <color theme="1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b/>
      <i/>
      <sz val="12"/>
      <color rgb="FFC00000"/>
      <name val="Calibri"/>
      <family val="2"/>
    </font>
    <font>
      <b/>
      <sz val="10"/>
      <color theme="1"/>
      <name val="Arial Narrow"/>
      <family val="2"/>
    </font>
    <font>
      <b/>
      <sz val="10"/>
      <color theme="1"/>
      <name val="Bodoni MT Condensed"/>
      <family val="1"/>
    </font>
    <font>
      <b/>
      <sz val="10"/>
      <color theme="1"/>
      <name val="Calibri"/>
      <family val="2"/>
    </font>
    <font>
      <b/>
      <sz val="12"/>
      <color theme="1"/>
      <name val="Arial Narrow"/>
      <family val="2"/>
    </font>
    <font>
      <b/>
      <i/>
      <sz val="12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EAF1DD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8"/>
      </right>
      <top style="medium">
        <color indexed="64"/>
      </top>
      <bottom/>
      <diagonal/>
    </border>
    <border>
      <left style="medium">
        <color theme="8"/>
      </left>
      <right/>
      <top style="medium">
        <color indexed="64"/>
      </top>
      <bottom style="medium">
        <color theme="8"/>
      </bottom>
      <diagonal/>
    </border>
    <border>
      <left/>
      <right/>
      <top style="medium">
        <color indexed="64"/>
      </top>
      <bottom style="medium">
        <color theme="8"/>
      </bottom>
      <diagonal/>
    </border>
    <border>
      <left/>
      <right style="medium">
        <color indexed="64"/>
      </right>
      <top style="medium">
        <color indexed="64"/>
      </top>
      <bottom style="medium">
        <color theme="8"/>
      </bottom>
      <diagonal/>
    </border>
    <border>
      <left style="medium">
        <color indexed="64"/>
      </left>
      <right/>
      <top style="medium">
        <color rgb="FFC0504D"/>
      </top>
      <bottom style="medium">
        <color rgb="FFC0504D"/>
      </bottom>
      <diagonal/>
    </border>
    <border>
      <left/>
      <right style="medium">
        <color theme="5"/>
      </right>
      <top style="medium">
        <color rgb="FFC0504D"/>
      </top>
      <bottom style="medium">
        <color rgb="FFC0504D"/>
      </bottom>
      <diagonal/>
    </border>
    <border>
      <left style="medium">
        <color theme="5"/>
      </left>
      <right/>
      <top style="thin">
        <color indexed="64"/>
      </top>
      <bottom style="medium">
        <color theme="5"/>
      </bottom>
      <diagonal/>
    </border>
    <border>
      <left/>
      <right/>
      <top style="thin">
        <color indexed="64"/>
      </top>
      <bottom style="medium">
        <color theme="5"/>
      </bottom>
      <diagonal/>
    </border>
    <border>
      <left/>
      <right style="medium">
        <color indexed="64"/>
      </right>
      <top style="thin">
        <color indexed="64"/>
      </top>
      <bottom style="medium">
        <color theme="5"/>
      </bottom>
      <diagonal/>
    </border>
    <border>
      <left style="medium">
        <color indexed="64"/>
      </left>
      <right/>
      <top/>
      <bottom style="medium">
        <color rgb="FF4BACC6"/>
      </bottom>
      <diagonal/>
    </border>
    <border>
      <left/>
      <right style="medium">
        <color theme="8"/>
      </right>
      <top/>
      <bottom style="medium">
        <color rgb="FF4BACC6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indexed="64"/>
      </right>
      <top style="medium">
        <color theme="8"/>
      </top>
      <bottom style="medium">
        <color theme="8"/>
      </bottom>
      <diagonal/>
    </border>
    <border>
      <left style="medium">
        <color indexed="64"/>
      </left>
      <right/>
      <top style="medium">
        <color rgb="FF4BACC6"/>
      </top>
      <bottom style="medium">
        <color rgb="FF4BACC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indexed="64"/>
      </right>
      <top style="medium">
        <color theme="5"/>
      </top>
      <bottom style="medium">
        <color theme="5"/>
      </bottom>
      <diagonal/>
    </border>
    <border>
      <left/>
      <right style="medium">
        <color theme="8"/>
      </right>
      <top style="medium">
        <color rgb="FF4BACC6"/>
      </top>
      <bottom style="medium">
        <color rgb="FF4BACC6"/>
      </bottom>
      <diagonal/>
    </border>
    <border>
      <left style="medium">
        <color indexed="64"/>
      </left>
      <right/>
      <top style="medium">
        <color rgb="FF4BACC6"/>
      </top>
      <bottom style="medium">
        <color indexed="64"/>
      </bottom>
      <diagonal/>
    </border>
    <border>
      <left style="medium">
        <color theme="8"/>
      </left>
      <right/>
      <top style="medium">
        <color theme="8"/>
      </top>
      <bottom style="medium">
        <color indexed="64"/>
      </bottom>
      <diagonal/>
    </border>
    <border>
      <left/>
      <right/>
      <top style="medium">
        <color theme="8"/>
      </top>
      <bottom style="medium">
        <color indexed="64"/>
      </bottom>
      <diagonal/>
    </border>
    <border>
      <left/>
      <right style="medium">
        <color indexed="64"/>
      </right>
      <top style="medium">
        <color theme="8"/>
      </top>
      <bottom style="medium">
        <color indexed="64"/>
      </bottom>
      <diagonal/>
    </border>
    <border>
      <left/>
      <right style="medium">
        <color theme="8"/>
      </right>
      <top style="medium">
        <color rgb="FF4BACC6"/>
      </top>
      <bottom style="medium">
        <color indexed="64"/>
      </bottom>
      <diagonal/>
    </border>
    <border>
      <left style="medium">
        <color indexed="64"/>
      </left>
      <right/>
      <top style="medium">
        <color rgb="FFC0504D"/>
      </top>
      <bottom style="medium">
        <color indexed="64"/>
      </bottom>
      <diagonal/>
    </border>
    <border>
      <left/>
      <right style="medium">
        <color theme="5"/>
      </right>
      <top style="medium">
        <color rgb="FFC0504D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 style="medium">
        <color indexed="64"/>
      </bottom>
      <diagonal/>
    </border>
    <border>
      <left/>
      <right/>
      <top style="medium">
        <color theme="5"/>
      </top>
      <bottom style="medium">
        <color indexed="64"/>
      </bottom>
      <diagonal/>
    </border>
    <border>
      <left/>
      <right style="medium">
        <color indexed="64"/>
      </right>
      <top style="medium">
        <color theme="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1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0" fillId="3" borderId="0" xfId="0" applyFill="1"/>
    <xf numFmtId="0" fontId="8" fillId="3" borderId="0" xfId="0" applyFont="1" applyFill="1" applyBorder="1" applyAlignment="1">
      <alignment horizontal="left" wrapText="1"/>
    </xf>
    <xf numFmtId="0" fontId="7" fillId="3" borderId="0" xfId="0" applyFont="1" applyFill="1" applyAlignment="1"/>
    <xf numFmtId="0" fontId="9" fillId="0" borderId="0" xfId="0" applyFont="1"/>
    <xf numFmtId="0" fontId="0" fillId="0" borderId="0" xfId="0" applyAlignment="1">
      <alignment horizontal="justify"/>
    </xf>
    <xf numFmtId="0" fontId="10" fillId="8" borderId="18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3" fontId="11" fillId="9" borderId="24" xfId="0" applyNumberFormat="1" applyFont="1" applyFill="1" applyBorder="1" applyAlignment="1">
      <alignment horizontal="center"/>
    </xf>
    <xf numFmtId="0" fontId="11" fillId="9" borderId="25" xfId="0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3" fontId="11" fillId="9" borderId="1" xfId="0" applyNumberFormat="1" applyFont="1" applyFill="1" applyBorder="1" applyAlignment="1">
      <alignment horizontal="center"/>
    </xf>
    <xf numFmtId="3" fontId="10" fillId="9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6" fillId="10" borderId="81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8" borderId="77" xfId="0" applyFont="1" applyFill="1" applyBorder="1" applyAlignment="1">
      <alignment horizontal="center" vertical="center" wrapText="1"/>
    </xf>
    <xf numFmtId="3" fontId="11" fillId="9" borderId="79" xfId="0" applyNumberFormat="1" applyFont="1" applyFill="1" applyBorder="1" applyAlignment="1">
      <alignment horizontal="center"/>
    </xf>
    <xf numFmtId="0" fontId="10" fillId="9" borderId="83" xfId="0" applyFont="1" applyFill="1" applyBorder="1" applyAlignment="1">
      <alignment horizontal="center"/>
    </xf>
    <xf numFmtId="3" fontId="10" fillId="9" borderId="2" xfId="0" applyNumberFormat="1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 vertical="center" wrapText="1"/>
    </xf>
    <xf numFmtId="0" fontId="6" fillId="11" borderId="86" xfId="0" applyFont="1" applyFill="1" applyBorder="1" applyAlignment="1">
      <alignment horizontal="center" vertical="center"/>
    </xf>
    <xf numFmtId="0" fontId="6" fillId="11" borderId="80" xfId="0" applyFont="1" applyFill="1" applyBorder="1" applyAlignment="1">
      <alignment horizontal="center" vertical="center"/>
    </xf>
    <xf numFmtId="0" fontId="18" fillId="11" borderId="2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3" fillId="11" borderId="0" xfId="0" applyFont="1" applyFill="1" applyBorder="1" applyAlignment="1">
      <alignment horizontal="center"/>
    </xf>
    <xf numFmtId="0" fontId="13" fillId="11" borderId="29" xfId="0" applyFont="1" applyFill="1" applyBorder="1" applyAlignment="1">
      <alignment horizontal="center"/>
    </xf>
    <xf numFmtId="164" fontId="13" fillId="11" borderId="30" xfId="1" applyNumberFormat="1" applyFont="1" applyFill="1" applyBorder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11" borderId="19" xfId="0" applyFont="1" applyFill="1" applyBorder="1" applyAlignment="1">
      <alignment horizontal="center"/>
    </xf>
    <xf numFmtId="0" fontId="13" fillId="11" borderId="30" xfId="0" applyFont="1" applyFill="1" applyBorder="1" applyAlignment="1">
      <alignment horizontal="center"/>
    </xf>
    <xf numFmtId="0" fontId="14" fillId="11" borderId="20" xfId="0" applyFont="1" applyFill="1" applyBorder="1" applyAlignment="1">
      <alignment horizontal="center"/>
    </xf>
    <xf numFmtId="0" fontId="14" fillId="11" borderId="4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11" borderId="21" xfId="0" applyFont="1" applyFill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/>
    <xf numFmtId="0" fontId="19" fillId="0" borderId="90" xfId="0" applyFont="1" applyBorder="1"/>
    <xf numFmtId="3" fontId="15" fillId="0" borderId="90" xfId="0" applyNumberFormat="1" applyFont="1" applyBorder="1"/>
    <xf numFmtId="0" fontId="0" fillId="0" borderId="9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0" fillId="0" borderId="0" xfId="0" applyFont="1"/>
    <xf numFmtId="0" fontId="22" fillId="16" borderId="47" xfId="0" applyFont="1" applyFill="1" applyBorder="1" applyAlignment="1">
      <alignment horizontal="center" vertical="center" wrapText="1"/>
    </xf>
    <xf numFmtId="0" fontId="21" fillId="16" borderId="48" xfId="0" applyFont="1" applyFill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16" borderId="58" xfId="0" applyFont="1" applyFill="1" applyBorder="1" applyAlignment="1">
      <alignment horizontal="center" vertical="center" wrapText="1"/>
    </xf>
    <xf numFmtId="0" fontId="21" fillId="16" borderId="59" xfId="0" applyFont="1" applyFill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16" borderId="69" xfId="0" applyFont="1" applyFill="1" applyBorder="1" applyAlignment="1">
      <alignment horizontal="center" vertical="center" wrapText="1"/>
    </xf>
    <xf numFmtId="0" fontId="21" fillId="16" borderId="70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wrapText="1"/>
    </xf>
    <xf numFmtId="0" fontId="16" fillId="0" borderId="0" xfId="0" applyFont="1"/>
    <xf numFmtId="0" fontId="25" fillId="0" borderId="0" xfId="0" applyFont="1"/>
    <xf numFmtId="0" fontId="23" fillId="10" borderId="81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left" vertical="center" wrapText="1"/>
    </xf>
    <xf numFmtId="0" fontId="16" fillId="3" borderId="0" xfId="0" applyFont="1" applyFill="1"/>
    <xf numFmtId="0" fontId="26" fillId="4" borderId="0" xfId="0" applyFont="1" applyFill="1" applyAlignment="1">
      <alignment horizontal="center" vertical="center"/>
    </xf>
    <xf numFmtId="0" fontId="25" fillId="3" borderId="0" xfId="0" applyFont="1" applyFill="1"/>
    <xf numFmtId="0" fontId="27" fillId="4" borderId="0" xfId="0" applyFont="1" applyFill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14" fontId="18" fillId="0" borderId="20" xfId="0" applyNumberFormat="1" applyFont="1" applyFill="1" applyBorder="1" applyAlignment="1">
      <alignment horizontal="center"/>
    </xf>
    <xf numFmtId="14" fontId="18" fillId="0" borderId="1" xfId="0" applyNumberFormat="1" applyFont="1" applyFill="1" applyBorder="1" applyAlignment="1">
      <alignment horizontal="center"/>
    </xf>
    <xf numFmtId="14" fontId="18" fillId="0" borderId="21" xfId="0" applyNumberFormat="1" applyFont="1" applyFill="1" applyBorder="1" applyAlignment="1">
      <alignment horizontal="center"/>
    </xf>
    <xf numFmtId="14" fontId="18" fillId="0" borderId="2" xfId="0" applyNumberFormat="1" applyFont="1" applyFill="1" applyBorder="1" applyAlignment="1">
      <alignment horizontal="center"/>
    </xf>
    <xf numFmtId="14" fontId="18" fillId="0" borderId="20" xfId="0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14" fontId="18" fillId="3" borderId="1" xfId="0" applyNumberFormat="1" applyFont="1" applyFill="1" applyBorder="1" applyAlignment="1">
      <alignment horizontal="center"/>
    </xf>
    <xf numFmtId="14" fontId="18" fillId="3" borderId="20" xfId="0" applyNumberFormat="1" applyFont="1" applyFill="1" applyBorder="1" applyAlignment="1">
      <alignment horizontal="center"/>
    </xf>
    <xf numFmtId="0" fontId="18" fillId="11" borderId="20" xfId="0" applyFont="1" applyFill="1" applyBorder="1" applyAlignment="1">
      <alignment horizontal="center"/>
    </xf>
    <xf numFmtId="14" fontId="18" fillId="11" borderId="20" xfId="0" applyNumberFormat="1" applyFont="1" applyFill="1" applyBorder="1" applyAlignment="1">
      <alignment horizontal="center"/>
    </xf>
    <xf numFmtId="14" fontId="18" fillId="11" borderId="1" xfId="0" applyNumberFormat="1" applyFont="1" applyFill="1" applyBorder="1" applyAlignment="1">
      <alignment horizontal="center"/>
    </xf>
    <xf numFmtId="14" fontId="18" fillId="11" borderId="21" xfId="0" applyNumberFormat="1" applyFont="1" applyFill="1" applyBorder="1" applyAlignment="1">
      <alignment horizontal="center"/>
    </xf>
    <xf numFmtId="14" fontId="18" fillId="11" borderId="2" xfId="0" applyNumberFormat="1" applyFont="1" applyFill="1" applyBorder="1" applyAlignment="1">
      <alignment horizontal="center"/>
    </xf>
    <xf numFmtId="14" fontId="18" fillId="11" borderId="20" xfId="0" applyNumberFormat="1" applyFont="1" applyFill="1" applyBorder="1" applyAlignment="1">
      <alignment horizontal="center" vertical="center"/>
    </xf>
    <xf numFmtId="14" fontId="18" fillId="11" borderId="1" xfId="0" applyNumberFormat="1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/>
    </xf>
    <xf numFmtId="0" fontId="18" fillId="11" borderId="21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 vertical="center"/>
    </xf>
    <xf numFmtId="14" fontId="18" fillId="3" borderId="21" xfId="0" applyNumberFormat="1" applyFont="1" applyFill="1" applyBorder="1" applyAlignment="1">
      <alignment horizontal="center"/>
    </xf>
    <xf numFmtId="14" fontId="18" fillId="3" borderId="2" xfId="0" applyNumberFormat="1" applyFont="1" applyFill="1" applyBorder="1" applyAlignment="1">
      <alignment horizontal="center"/>
    </xf>
    <xf numFmtId="14" fontId="18" fillId="3" borderId="20" xfId="0" applyNumberFormat="1" applyFont="1" applyFill="1" applyBorder="1" applyAlignment="1">
      <alignment horizontal="center" vertical="center"/>
    </xf>
    <xf numFmtId="14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8" fillId="11" borderId="77" xfId="0" applyFont="1" applyFill="1" applyBorder="1" applyAlignment="1">
      <alignment horizontal="center"/>
    </xf>
    <xf numFmtId="0" fontId="18" fillId="11" borderId="27" xfId="0" applyFont="1" applyFill="1" applyBorder="1" applyAlignment="1">
      <alignment horizontal="center"/>
    </xf>
    <xf numFmtId="0" fontId="18" fillId="11" borderId="78" xfId="0" applyFont="1" applyFill="1" applyBorder="1" applyAlignment="1">
      <alignment horizontal="center"/>
    </xf>
    <xf numFmtId="0" fontId="18" fillId="11" borderId="28" xfId="0" applyFont="1" applyFill="1" applyBorder="1" applyAlignment="1">
      <alignment horizontal="center"/>
    </xf>
    <xf numFmtId="0" fontId="18" fillId="11" borderId="77" xfId="0" applyFont="1" applyFill="1" applyBorder="1" applyAlignment="1">
      <alignment horizontal="center" vertical="center"/>
    </xf>
    <xf numFmtId="0" fontId="18" fillId="11" borderId="27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0" fontId="32" fillId="0" borderId="76" xfId="0" applyFont="1" applyFill="1" applyBorder="1" applyAlignment="1">
      <alignment horizontal="center" vertical="center"/>
    </xf>
    <xf numFmtId="164" fontId="33" fillId="3" borderId="22" xfId="0" applyNumberFormat="1" applyFont="1" applyFill="1" applyBorder="1" applyAlignment="1">
      <alignment horizontal="center" vertical="center"/>
    </xf>
    <xf numFmtId="3" fontId="18" fillId="12" borderId="35" xfId="0" applyNumberFormat="1" applyFont="1" applyFill="1" applyBorder="1" applyAlignment="1">
      <alignment horizontal="center" vertical="center"/>
    </xf>
    <xf numFmtId="0" fontId="18" fillId="12" borderId="32" xfId="0" applyFont="1" applyFill="1" applyBorder="1" applyAlignment="1">
      <alignment horizontal="center" vertical="center"/>
    </xf>
    <xf numFmtId="0" fontId="18" fillId="12" borderId="33" xfId="0" applyFont="1" applyFill="1" applyBorder="1" applyAlignment="1">
      <alignment horizontal="center" vertical="center"/>
    </xf>
    <xf numFmtId="0" fontId="18" fillId="12" borderId="22" xfId="0" applyFont="1" applyFill="1" applyBorder="1" applyAlignment="1">
      <alignment horizontal="center" vertical="center"/>
    </xf>
    <xf numFmtId="0" fontId="18" fillId="12" borderId="35" xfId="0" applyFont="1" applyFill="1" applyBorder="1" applyAlignment="1">
      <alignment horizontal="center"/>
    </xf>
    <xf numFmtId="0" fontId="18" fillId="12" borderId="32" xfId="0" applyFont="1" applyFill="1" applyBorder="1" applyAlignment="1">
      <alignment horizontal="center"/>
    </xf>
    <xf numFmtId="0" fontId="18" fillId="12" borderId="36" xfId="0" applyFont="1" applyFill="1" applyBorder="1" applyAlignment="1">
      <alignment horizontal="center"/>
    </xf>
    <xf numFmtId="0" fontId="18" fillId="12" borderId="23" xfId="0" applyFont="1" applyFill="1" applyBorder="1" applyAlignment="1">
      <alignment horizontal="center"/>
    </xf>
    <xf numFmtId="0" fontId="18" fillId="12" borderId="33" xfId="0" applyFont="1" applyFill="1" applyBorder="1" applyAlignment="1">
      <alignment horizontal="center"/>
    </xf>
    <xf numFmtId="0" fontId="18" fillId="12" borderId="35" xfId="0" applyFont="1" applyFill="1" applyBorder="1" applyAlignment="1">
      <alignment horizontal="center" vertical="center"/>
    </xf>
    <xf numFmtId="0" fontId="18" fillId="13" borderId="32" xfId="0" applyFont="1" applyFill="1" applyBorder="1" applyAlignment="1">
      <alignment horizontal="center"/>
    </xf>
    <xf numFmtId="0" fontId="34" fillId="4" borderId="0" xfId="0" applyFont="1" applyFill="1" applyAlignment="1">
      <alignment horizontal="center" vertical="center"/>
    </xf>
    <xf numFmtId="0" fontId="26" fillId="0" borderId="0" xfId="0" applyFont="1" applyAlignment="1"/>
    <xf numFmtId="0" fontId="36" fillId="8" borderId="75" xfId="0" applyFont="1" applyFill="1" applyBorder="1" applyAlignment="1">
      <alignment horizontal="center" vertical="center" wrapText="1"/>
    </xf>
    <xf numFmtId="0" fontId="36" fillId="8" borderId="88" xfId="0" applyFont="1" applyFill="1" applyBorder="1" applyAlignment="1">
      <alignment horizontal="center" vertical="center" wrapText="1"/>
    </xf>
    <xf numFmtId="0" fontId="36" fillId="8" borderId="87" xfId="0" applyFont="1" applyFill="1" applyBorder="1" applyAlignment="1">
      <alignment horizontal="center" vertical="center" wrapText="1"/>
    </xf>
    <xf numFmtId="0" fontId="36" fillId="8" borderId="77" xfId="0" applyFont="1" applyFill="1" applyBorder="1" applyAlignment="1">
      <alignment horizontal="center" vertical="center" wrapText="1"/>
    </xf>
    <xf numFmtId="0" fontId="36" fillId="8" borderId="27" xfId="0" applyFont="1" applyFill="1" applyBorder="1" applyAlignment="1">
      <alignment horizontal="center" vertical="center" wrapText="1"/>
    </xf>
    <xf numFmtId="0" fontId="36" fillId="8" borderId="78" xfId="0" applyFont="1" applyFill="1" applyBorder="1" applyAlignment="1">
      <alignment horizontal="center" vertical="center" wrapText="1"/>
    </xf>
    <xf numFmtId="0" fontId="36" fillId="8" borderId="17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/>
    </xf>
    <xf numFmtId="3" fontId="36" fillId="9" borderId="1" xfId="0" applyNumberFormat="1" applyFont="1" applyFill="1" applyBorder="1" applyAlignment="1">
      <alignment horizontal="center"/>
    </xf>
    <xf numFmtId="14" fontId="14" fillId="10" borderId="29" xfId="0" applyNumberFormat="1" applyFont="1" applyFill="1" applyBorder="1" applyAlignment="1">
      <alignment horizontal="center"/>
    </xf>
    <xf numFmtId="14" fontId="14" fillId="3" borderId="30" xfId="0" applyNumberFormat="1" applyFont="1" applyFill="1" applyBorder="1" applyAlignment="1">
      <alignment horizontal="center"/>
    </xf>
    <xf numFmtId="14" fontId="14" fillId="10" borderId="18" xfId="0" applyNumberFormat="1" applyFont="1" applyFill="1" applyBorder="1" applyAlignment="1">
      <alignment horizontal="center"/>
    </xf>
    <xf numFmtId="14" fontId="14" fillId="10" borderId="31" xfId="0" applyNumberFormat="1" applyFont="1" applyFill="1" applyBorder="1" applyAlignment="1">
      <alignment horizontal="center"/>
    </xf>
    <xf numFmtId="0" fontId="23" fillId="11" borderId="86" xfId="0" applyFont="1" applyFill="1" applyBorder="1" applyAlignment="1">
      <alignment horizontal="center" vertical="center"/>
    </xf>
    <xf numFmtId="0" fontId="36" fillId="10" borderId="81" xfId="0" applyFont="1" applyFill="1" applyBorder="1" applyAlignment="1">
      <alignment horizontal="center" vertical="center"/>
    </xf>
    <xf numFmtId="0" fontId="36" fillId="11" borderId="86" xfId="0" applyFont="1" applyFill="1" applyBorder="1" applyAlignment="1">
      <alignment horizontal="center" vertical="center"/>
    </xf>
    <xf numFmtId="0" fontId="20" fillId="0" borderId="1" xfId="0" applyFont="1" applyBorder="1"/>
    <xf numFmtId="0" fontId="21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3" fontId="38" fillId="0" borderId="1" xfId="0" applyNumberFormat="1" applyFont="1" applyBorder="1" applyAlignment="1">
      <alignment horizontal="center"/>
    </xf>
    <xf numFmtId="0" fontId="36" fillId="8" borderId="17" xfId="0" applyFont="1" applyFill="1" applyBorder="1" applyAlignment="1">
      <alignment horizontal="center" vertical="center" wrapText="1"/>
    </xf>
    <xf numFmtId="0" fontId="36" fillId="8" borderId="87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/>
    </xf>
    <xf numFmtId="0" fontId="39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29" fillId="5" borderId="37" xfId="0" applyFont="1" applyFill="1" applyBorder="1" applyAlignment="1">
      <alignment horizontal="center" vertical="center" wrapText="1"/>
    </xf>
    <xf numFmtId="0" fontId="29" fillId="5" borderId="34" xfId="0" applyFont="1" applyFill="1" applyBorder="1" applyAlignment="1">
      <alignment horizontal="center" vertical="center" wrapText="1"/>
    </xf>
    <xf numFmtId="0" fontId="29" fillId="5" borderId="8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0" fillId="8" borderId="21" xfId="0" applyFont="1" applyFill="1" applyBorder="1" applyAlignment="1">
      <alignment horizontal="center" vertical="center" wrapText="1"/>
    </xf>
    <xf numFmtId="0" fontId="10" fillId="8" borderId="79" xfId="0" applyFont="1" applyFill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164" fontId="18" fillId="3" borderId="1" xfId="1" applyNumberFormat="1" applyFont="1" applyFill="1" applyBorder="1" applyAlignment="1">
      <alignment horizontal="right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30" fillId="7" borderId="12" xfId="0" applyFont="1" applyFill="1" applyBorder="1" applyAlignment="1">
      <alignment horizontal="center" vertical="center" textRotation="90" wrapText="1"/>
    </xf>
    <xf numFmtId="0" fontId="30" fillId="7" borderId="26" xfId="0" applyFont="1" applyFill="1" applyBorder="1" applyAlignment="1">
      <alignment horizontal="center" vertical="center" textRotation="90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79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64" fontId="18" fillId="3" borderId="27" xfId="1" applyNumberFormat="1" applyFont="1" applyFill="1" applyBorder="1" applyAlignment="1">
      <alignment horizontal="right" vertical="center"/>
    </xf>
    <xf numFmtId="164" fontId="18" fillId="3" borderId="18" xfId="1" applyNumberFormat="1" applyFont="1" applyFill="1" applyBorder="1" applyAlignment="1">
      <alignment horizontal="right" vertical="center"/>
    </xf>
    <xf numFmtId="0" fontId="16" fillId="3" borderId="84" xfId="0" applyFont="1" applyFill="1" applyBorder="1" applyAlignment="1">
      <alignment horizontal="center" vertical="center" wrapText="1"/>
    </xf>
    <xf numFmtId="0" fontId="16" fillId="3" borderId="85" xfId="0" applyFont="1" applyFill="1" applyBorder="1" applyAlignment="1">
      <alignment horizontal="center" vertical="center" wrapText="1"/>
    </xf>
    <xf numFmtId="0" fontId="31" fillId="10" borderId="18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/>
    </xf>
    <xf numFmtId="0" fontId="35" fillId="5" borderId="9" xfId="0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 wrapText="1"/>
    </xf>
    <xf numFmtId="0" fontId="35" fillId="5" borderId="11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vertical="center" wrapText="1"/>
    </xf>
    <xf numFmtId="0" fontId="36" fillId="6" borderId="16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5" fillId="5" borderId="5" xfId="0" applyFont="1" applyFill="1" applyBorder="1" applyAlignment="1">
      <alignment horizontal="center" vertical="center" wrapText="1"/>
    </xf>
    <xf numFmtId="0" fontId="35" fillId="5" borderId="6" xfId="0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textRotation="90" wrapText="1"/>
    </xf>
    <xf numFmtId="0" fontId="37" fillId="7" borderId="26" xfId="0" applyFont="1" applyFill="1" applyBorder="1" applyAlignment="1">
      <alignment horizontal="center" vertical="center" textRotation="90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24" xfId="0" applyFont="1" applyFill="1" applyBorder="1" applyAlignment="1">
      <alignment horizontal="center" vertical="center" wrapText="1"/>
    </xf>
    <xf numFmtId="0" fontId="36" fillId="8" borderId="15" xfId="0" applyFont="1" applyFill="1" applyBorder="1" applyAlignment="1">
      <alignment horizontal="center" vertical="center" wrapText="1"/>
    </xf>
    <xf numFmtId="0" fontId="36" fillId="8" borderId="79" xfId="0" applyFont="1" applyFill="1" applyBorder="1" applyAlignment="1">
      <alignment horizontal="center" vertical="center" wrapText="1"/>
    </xf>
    <xf numFmtId="0" fontId="36" fillId="8" borderId="17" xfId="0" applyFont="1" applyFill="1" applyBorder="1" applyAlignment="1">
      <alignment horizontal="center" vertical="center" wrapText="1"/>
    </xf>
    <xf numFmtId="0" fontId="36" fillId="8" borderId="23" xfId="0" applyFont="1" applyFill="1" applyBorder="1" applyAlignment="1">
      <alignment horizontal="center" vertical="center" wrapText="1"/>
    </xf>
    <xf numFmtId="0" fontId="36" fillId="8" borderId="89" xfId="0" applyFont="1" applyFill="1" applyBorder="1" applyAlignment="1">
      <alignment horizontal="center" vertical="center" wrapText="1"/>
    </xf>
    <xf numFmtId="0" fontId="36" fillId="8" borderId="25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6" fillId="8" borderId="26" xfId="0" applyFont="1" applyFill="1" applyBorder="1" applyAlignment="1">
      <alignment horizontal="center" vertical="center" wrapText="1"/>
    </xf>
    <xf numFmtId="0" fontId="36" fillId="8" borderId="87" xfId="0" applyFont="1" applyFill="1" applyBorder="1" applyAlignment="1">
      <alignment horizontal="center" vertical="center" wrapText="1"/>
    </xf>
    <xf numFmtId="0" fontId="36" fillId="8" borderId="33" xfId="0" applyFont="1" applyFill="1" applyBorder="1" applyAlignment="1">
      <alignment horizontal="center" vertical="center" wrapText="1"/>
    </xf>
    <xf numFmtId="0" fontId="18" fillId="3" borderId="78" xfId="0" applyFont="1" applyFill="1" applyBorder="1" applyAlignment="1">
      <alignment horizontal="center" vertical="center"/>
    </xf>
    <xf numFmtId="0" fontId="31" fillId="0" borderId="58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164" fontId="31" fillId="3" borderId="1" xfId="1" applyNumberFormat="1" applyFont="1" applyFill="1" applyBorder="1" applyAlignment="1">
      <alignment horizontal="right" vertical="center"/>
    </xf>
    <xf numFmtId="3" fontId="31" fillId="10" borderId="18" xfId="0" applyNumberFormat="1" applyFont="1" applyFill="1" applyBorder="1" applyAlignment="1">
      <alignment horizontal="center" vertical="center"/>
    </xf>
    <xf numFmtId="3" fontId="31" fillId="10" borderId="1" xfId="0" applyNumberFormat="1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/>
    </xf>
    <xf numFmtId="0" fontId="31" fillId="3" borderId="21" xfId="0" applyFont="1" applyFill="1" applyBorder="1" applyAlignment="1">
      <alignment horizontal="center" vertical="center"/>
    </xf>
    <xf numFmtId="0" fontId="31" fillId="0" borderId="77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18" fillId="10" borderId="27" xfId="0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horizontal="center" vertical="center" wrapText="1"/>
    </xf>
    <xf numFmtId="164" fontId="18" fillId="3" borderId="27" xfId="1" applyNumberFormat="1" applyFont="1" applyFill="1" applyBorder="1" applyAlignment="1">
      <alignment horizontal="center" vertical="center"/>
    </xf>
    <xf numFmtId="164" fontId="18" fillId="3" borderId="18" xfId="1" applyNumberFormat="1" applyFont="1" applyFill="1" applyBorder="1" applyAlignment="1">
      <alignment horizontal="center" vertical="center"/>
    </xf>
    <xf numFmtId="3" fontId="18" fillId="3" borderId="27" xfId="0" applyNumberFormat="1" applyFont="1" applyFill="1" applyBorder="1" applyAlignment="1">
      <alignment horizontal="center" vertical="center"/>
    </xf>
    <xf numFmtId="3" fontId="18" fillId="3" borderId="18" xfId="0" applyNumberFormat="1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21" fillId="0" borderId="91" xfId="0" applyFont="1" applyBorder="1" applyAlignment="1">
      <alignment horizontal="left" vertical="center" wrapText="1"/>
    </xf>
    <xf numFmtId="0" fontId="21" fillId="0" borderId="92" xfId="0" applyFont="1" applyBorder="1" applyAlignment="1">
      <alignment horizontal="left" vertical="center" wrapText="1"/>
    </xf>
    <xf numFmtId="0" fontId="21" fillId="0" borderId="93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94" xfId="0" applyFont="1" applyBorder="1" applyAlignment="1">
      <alignment horizontal="left" vertical="center"/>
    </xf>
    <xf numFmtId="0" fontId="22" fillId="14" borderId="5" xfId="0" applyFont="1" applyFill="1" applyBorder="1" applyAlignment="1">
      <alignment horizontal="center" vertical="center" wrapText="1"/>
    </xf>
    <xf numFmtId="0" fontId="22" fillId="14" borderId="6" xfId="0" applyFont="1" applyFill="1" applyBorder="1" applyAlignment="1">
      <alignment horizontal="center" vertical="center" wrapText="1"/>
    </xf>
    <xf numFmtId="0" fontId="22" fillId="14" borderId="7" xfId="0" applyFont="1" applyFill="1" applyBorder="1" applyAlignment="1">
      <alignment horizontal="center" vertical="center" wrapText="1"/>
    </xf>
    <xf numFmtId="0" fontId="21" fillId="15" borderId="5" xfId="0" applyFont="1" applyFill="1" applyBorder="1" applyAlignment="1">
      <alignment horizontal="center" vertical="center" wrapText="1"/>
    </xf>
    <xf numFmtId="0" fontId="21" fillId="15" borderId="43" xfId="0" applyFont="1" applyFill="1" applyBorder="1" applyAlignment="1">
      <alignment horizontal="center" vertical="center" wrapText="1"/>
    </xf>
    <xf numFmtId="0" fontId="22" fillId="15" borderId="44" xfId="0" applyFont="1" applyFill="1" applyBorder="1" applyAlignment="1">
      <alignment horizontal="center" vertical="center" wrapText="1"/>
    </xf>
    <xf numFmtId="0" fontId="22" fillId="15" borderId="45" xfId="0" applyFont="1" applyFill="1" applyBorder="1" applyAlignment="1">
      <alignment horizontal="center" vertical="center" wrapText="1"/>
    </xf>
    <xf numFmtId="0" fontId="22" fillId="15" borderId="46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16" borderId="57" xfId="0" applyFont="1" applyFill="1" applyBorder="1" applyAlignment="1">
      <alignment horizontal="center" vertical="center" wrapText="1"/>
    </xf>
    <xf numFmtId="0" fontId="22" fillId="16" borderId="63" xfId="0" applyFont="1" applyFill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15" borderId="5" xfId="0" applyFont="1" applyFill="1" applyBorder="1" applyAlignment="1">
      <alignment horizontal="center" vertical="center" wrapText="1"/>
    </xf>
    <xf numFmtId="0" fontId="22" fillId="15" borderId="6" xfId="0" applyFont="1" applyFill="1" applyBorder="1" applyAlignment="1">
      <alignment horizontal="center" vertical="center" wrapText="1"/>
    </xf>
    <xf numFmtId="0" fontId="22" fillId="15" borderId="7" xfId="0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16" borderId="52" xfId="0" applyFont="1" applyFill="1" applyBorder="1" applyAlignment="1">
      <alignment horizontal="center" vertical="center" wrapText="1"/>
    </xf>
    <xf numFmtId="0" fontId="22" fillId="16" borderId="53" xfId="0" applyFont="1" applyFill="1" applyBorder="1" applyAlignment="1">
      <alignment horizontal="center" vertical="center" wrapText="1"/>
    </xf>
    <xf numFmtId="0" fontId="22" fillId="16" borderId="64" xfId="0" applyFont="1" applyFill="1" applyBorder="1" applyAlignment="1">
      <alignment horizontal="center" vertical="center" wrapText="1"/>
    </xf>
    <xf numFmtId="0" fontId="22" fillId="16" borderId="68" xfId="0" applyFont="1" applyFill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tabSelected="1" topLeftCell="B68" zoomScaleNormal="100" workbookViewId="0">
      <selection activeCell="H80" sqref="H80"/>
    </sheetView>
  </sheetViews>
  <sheetFormatPr baseColWidth="10" defaultColWidth="9.140625" defaultRowHeight="15" x14ac:dyDescent="0.25"/>
  <cols>
    <col min="1" max="1" width="9.28515625" bestFit="1" customWidth="1"/>
    <col min="2" max="2" width="43.140625" customWidth="1"/>
    <col min="3" max="3" width="15.7109375" customWidth="1"/>
    <col min="4" max="4" width="9.28515625" bestFit="1" customWidth="1"/>
    <col min="6" max="6" width="9.28515625" bestFit="1" customWidth="1"/>
    <col min="9" max="17" width="10.140625" bestFit="1" customWidth="1"/>
    <col min="19" max="22" width="10.140625" bestFit="1" customWidth="1"/>
    <col min="23" max="23" width="13" customWidth="1"/>
  </cols>
  <sheetData>
    <row r="1" spans="1:2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3"/>
    </row>
    <row r="2" spans="1:24" ht="23.25" x14ac:dyDescent="0.35">
      <c r="B2" s="1"/>
      <c r="C2" s="2"/>
      <c r="D2" s="2"/>
      <c r="E2" s="2"/>
      <c r="F2" s="2"/>
      <c r="G2" s="2"/>
      <c r="J2" s="2"/>
      <c r="K2" s="3" t="s">
        <v>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3.25" x14ac:dyDescent="0.35">
      <c r="B3" s="1"/>
      <c r="C3" s="2"/>
      <c r="D3" s="2"/>
      <c r="E3" s="2"/>
      <c r="F3" s="2"/>
      <c r="G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58"/>
      <c r="B4" s="68" t="s">
        <v>1</v>
      </c>
      <c r="C4" s="166" t="s">
        <v>2</v>
      </c>
      <c r="D4" s="167"/>
      <c r="E4" s="167"/>
      <c r="F4" s="167"/>
      <c r="G4" s="167"/>
      <c r="H4" s="167"/>
      <c r="I4" s="168"/>
      <c r="J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58"/>
      <c r="B5" s="68" t="s">
        <v>3</v>
      </c>
      <c r="C5" s="166">
        <v>2022</v>
      </c>
      <c r="D5" s="167"/>
      <c r="E5" s="167"/>
      <c r="F5" s="167"/>
      <c r="G5" s="167"/>
      <c r="H5" s="167"/>
      <c r="I5" s="168"/>
      <c r="J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58"/>
      <c r="B6" s="68" t="s">
        <v>4</v>
      </c>
      <c r="C6" s="166" t="s">
        <v>5</v>
      </c>
      <c r="D6" s="167"/>
      <c r="E6" s="167"/>
      <c r="F6" s="167"/>
      <c r="G6" s="167"/>
      <c r="H6" s="167"/>
      <c r="I6" s="168"/>
      <c r="J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5">
      <c r="A7" s="58"/>
      <c r="B7" s="68" t="s">
        <v>6</v>
      </c>
      <c r="C7" s="166" t="s">
        <v>7</v>
      </c>
      <c r="D7" s="167"/>
      <c r="E7" s="167"/>
      <c r="F7" s="167"/>
      <c r="G7" s="167"/>
      <c r="H7" s="167"/>
      <c r="I7" s="168"/>
      <c r="J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58"/>
      <c r="B8" s="68" t="s">
        <v>8</v>
      </c>
      <c r="C8" s="166" t="s">
        <v>9</v>
      </c>
      <c r="D8" s="167"/>
      <c r="E8" s="167"/>
      <c r="F8" s="167"/>
      <c r="G8" s="167"/>
      <c r="H8" s="167"/>
      <c r="I8" s="168"/>
      <c r="J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x14ac:dyDescent="0.25">
      <c r="A9" s="5"/>
      <c r="B9" s="6"/>
      <c r="C9" s="6"/>
      <c r="D9" s="6"/>
      <c r="E9" s="6"/>
      <c r="F9" s="6"/>
      <c r="G9" s="6"/>
      <c r="H9" s="6"/>
      <c r="I9" s="6"/>
      <c r="J9" s="7"/>
      <c r="K9" s="5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23.25" x14ac:dyDescent="0.35">
      <c r="A10" s="70"/>
      <c r="B10" s="70"/>
      <c r="C10" s="70"/>
      <c r="D10" s="70"/>
      <c r="E10" s="70"/>
      <c r="F10" s="70"/>
      <c r="G10" s="70"/>
      <c r="H10" s="70"/>
      <c r="I10" s="75"/>
      <c r="J10" s="153" t="s">
        <v>91</v>
      </c>
      <c r="K10" s="153"/>
      <c r="L10" s="153"/>
      <c r="M10" s="153"/>
      <c r="N10" s="153"/>
      <c r="O10" s="153"/>
      <c r="P10" s="153"/>
      <c r="Q10" s="75"/>
      <c r="R10" s="8"/>
      <c r="S10" s="8"/>
      <c r="T10" s="8"/>
      <c r="U10" s="8"/>
      <c r="V10" s="8"/>
      <c r="W10" s="8"/>
      <c r="X10" s="8"/>
    </row>
    <row r="11" spans="1:24" ht="23.25" x14ac:dyDescent="0.35">
      <c r="A11" s="70"/>
      <c r="B11" s="70"/>
      <c r="C11" s="70"/>
      <c r="D11" s="70"/>
      <c r="E11" s="70"/>
      <c r="F11" s="70"/>
      <c r="G11" s="70"/>
      <c r="H11" s="70"/>
      <c r="I11" s="75"/>
      <c r="J11" s="76" t="s">
        <v>112</v>
      </c>
      <c r="K11" s="76"/>
      <c r="L11" s="77"/>
      <c r="M11" s="76"/>
      <c r="N11" s="76"/>
      <c r="O11" s="76"/>
      <c r="P11" s="76"/>
      <c r="Q11" s="75"/>
      <c r="R11" s="8"/>
      <c r="S11" s="8"/>
      <c r="T11" s="8"/>
      <c r="U11" s="8"/>
      <c r="V11" s="8"/>
      <c r="W11" s="8"/>
      <c r="X11" s="8"/>
    </row>
    <row r="12" spans="1:24" ht="23.25" x14ac:dyDescent="0.35">
      <c r="A12" s="70"/>
      <c r="B12" s="70"/>
      <c r="C12" s="70"/>
      <c r="D12" s="70"/>
      <c r="E12" s="70"/>
      <c r="F12" s="70"/>
      <c r="G12" s="70"/>
      <c r="H12" s="70"/>
      <c r="I12" s="75"/>
      <c r="J12" s="76"/>
      <c r="K12" s="76"/>
      <c r="L12" s="76"/>
      <c r="M12" s="76"/>
      <c r="N12" s="76"/>
      <c r="O12" s="76"/>
      <c r="P12" s="76"/>
      <c r="Q12" s="75"/>
      <c r="R12" s="8"/>
      <c r="S12" s="8"/>
      <c r="T12" s="8"/>
      <c r="U12" s="8"/>
      <c r="V12" s="8"/>
      <c r="W12" s="8"/>
      <c r="X12" s="8"/>
    </row>
    <row r="13" spans="1:24" x14ac:dyDescent="0.25">
      <c r="M13" s="4"/>
    </row>
    <row r="14" spans="1:24" ht="15.75" thickBot="1" x14ac:dyDescent="0.3">
      <c r="B14" s="9"/>
    </row>
    <row r="15" spans="1:24" ht="16.5" thickBot="1" x14ac:dyDescent="0.3">
      <c r="A15" s="154" t="s">
        <v>10</v>
      </c>
      <c r="B15" s="155"/>
      <c r="C15" s="155"/>
      <c r="D15" s="155"/>
      <c r="E15" s="155"/>
      <c r="F15" s="155"/>
      <c r="G15" s="156"/>
      <c r="H15" s="157" t="s">
        <v>11</v>
      </c>
      <c r="I15" s="160" t="s">
        <v>12</v>
      </c>
      <c r="J15" s="161"/>
      <c r="K15" s="161"/>
      <c r="L15" s="162"/>
      <c r="M15" s="160" t="s">
        <v>13</v>
      </c>
      <c r="N15" s="161"/>
      <c r="O15" s="162"/>
      <c r="P15" s="163" t="s">
        <v>14</v>
      </c>
      <c r="Q15" s="164"/>
      <c r="R15" s="164"/>
      <c r="S15" s="164"/>
      <c r="T15" s="164"/>
      <c r="U15" s="164"/>
      <c r="V15" s="165"/>
      <c r="W15" s="179" t="s">
        <v>15</v>
      </c>
      <c r="X15" s="180"/>
    </row>
    <row r="16" spans="1:24" ht="78.75" x14ac:dyDescent="0.25">
      <c r="A16" s="181" t="s">
        <v>16</v>
      </c>
      <c r="B16" s="183" t="s">
        <v>17</v>
      </c>
      <c r="C16" s="183" t="s">
        <v>18</v>
      </c>
      <c r="D16" s="183" t="s">
        <v>19</v>
      </c>
      <c r="E16" s="183" t="s">
        <v>20</v>
      </c>
      <c r="F16" s="183" t="s">
        <v>21</v>
      </c>
      <c r="G16" s="185" t="s">
        <v>22</v>
      </c>
      <c r="H16" s="158"/>
      <c r="I16" s="187" t="s">
        <v>23</v>
      </c>
      <c r="J16" s="10" t="s">
        <v>24</v>
      </c>
      <c r="K16" s="10" t="s">
        <v>25</v>
      </c>
      <c r="L16" s="25" t="s">
        <v>92</v>
      </c>
      <c r="M16" s="26" t="s">
        <v>26</v>
      </c>
      <c r="N16" s="10" t="s">
        <v>27</v>
      </c>
      <c r="O16" s="11" t="s">
        <v>28</v>
      </c>
      <c r="P16" s="12" t="s">
        <v>29</v>
      </c>
      <c r="Q16" s="13" t="s">
        <v>30</v>
      </c>
      <c r="R16" s="189" t="s">
        <v>31</v>
      </c>
      <c r="S16" s="13" t="s">
        <v>32</v>
      </c>
      <c r="T16" s="13" t="s">
        <v>33</v>
      </c>
      <c r="U16" s="13" t="s">
        <v>34</v>
      </c>
      <c r="V16" s="14" t="s">
        <v>35</v>
      </c>
      <c r="W16" s="27" t="s">
        <v>36</v>
      </c>
      <c r="X16" s="169" t="s">
        <v>87</v>
      </c>
    </row>
    <row r="17" spans="1:25" ht="16.5" thickBot="1" x14ac:dyDescent="0.3">
      <c r="A17" s="182"/>
      <c r="B17" s="184"/>
      <c r="C17" s="184"/>
      <c r="D17" s="184"/>
      <c r="E17" s="184"/>
      <c r="F17" s="184"/>
      <c r="G17" s="186"/>
      <c r="H17" s="159"/>
      <c r="I17" s="188"/>
      <c r="J17" s="15" t="s">
        <v>37</v>
      </c>
      <c r="K17" s="16" t="s">
        <v>38</v>
      </c>
      <c r="L17" s="28" t="s">
        <v>39</v>
      </c>
      <c r="M17" s="17" t="s">
        <v>40</v>
      </c>
      <c r="N17" s="19" t="s">
        <v>37</v>
      </c>
      <c r="O17" s="29" t="s">
        <v>40</v>
      </c>
      <c r="P17" s="17" t="s">
        <v>41</v>
      </c>
      <c r="Q17" s="18" t="s">
        <v>37</v>
      </c>
      <c r="R17" s="189"/>
      <c r="S17" s="19" t="s">
        <v>41</v>
      </c>
      <c r="T17" s="20" t="s">
        <v>42</v>
      </c>
      <c r="U17" s="20" t="s">
        <v>38</v>
      </c>
      <c r="V17" s="30" t="s">
        <v>43</v>
      </c>
      <c r="W17" s="31"/>
      <c r="X17" s="170"/>
    </row>
    <row r="18" spans="1:25" ht="15.75" x14ac:dyDescent="0.25">
      <c r="A18" s="171">
        <v>1</v>
      </c>
      <c r="B18" s="173" t="s">
        <v>93</v>
      </c>
      <c r="C18" s="174"/>
      <c r="D18" s="175">
        <v>64</v>
      </c>
      <c r="E18" s="176" t="s">
        <v>44</v>
      </c>
      <c r="F18" s="176">
        <v>1</v>
      </c>
      <c r="G18" s="177" t="s">
        <v>94</v>
      </c>
      <c r="H18" s="24" t="s">
        <v>46</v>
      </c>
      <c r="I18" s="78"/>
      <c r="J18" s="79">
        <v>44585</v>
      </c>
      <c r="K18" s="79">
        <f>J18+3</f>
        <v>44588</v>
      </c>
      <c r="L18" s="80">
        <f>K18+30+2+2</f>
        <v>44622</v>
      </c>
      <c r="M18" s="78">
        <f>L18+15+4+2</f>
        <v>44643</v>
      </c>
      <c r="N18" s="79">
        <f>M18+12+4+2</f>
        <v>44661</v>
      </c>
      <c r="O18" s="81">
        <f>N18+15+4+2</f>
        <v>44682</v>
      </c>
      <c r="P18" s="82">
        <f>O18+7+2</f>
        <v>44691</v>
      </c>
      <c r="Q18" s="83">
        <f>P18+12+4</f>
        <v>44707</v>
      </c>
      <c r="R18" s="79"/>
      <c r="S18" s="79">
        <f>Q18+7+2+1</f>
        <v>44717</v>
      </c>
      <c r="T18" s="79">
        <f>S18+10+4</f>
        <v>44731</v>
      </c>
      <c r="U18" s="84">
        <f>T18+3</f>
        <v>44734</v>
      </c>
      <c r="V18" s="81">
        <f>U18+3+2</f>
        <v>44739</v>
      </c>
      <c r="W18" s="85">
        <v>44740</v>
      </c>
      <c r="X18" s="80"/>
    </row>
    <row r="19" spans="1:25" ht="15.75" x14ac:dyDescent="0.25">
      <c r="A19" s="172"/>
      <c r="B19" s="173"/>
      <c r="C19" s="174"/>
      <c r="D19" s="175"/>
      <c r="E19" s="176"/>
      <c r="F19" s="176"/>
      <c r="G19" s="178"/>
      <c r="H19" s="32" t="s">
        <v>47</v>
      </c>
      <c r="I19" s="86"/>
      <c r="J19" s="87"/>
      <c r="K19" s="88"/>
      <c r="L19" s="89"/>
      <c r="M19" s="87"/>
      <c r="N19" s="88"/>
      <c r="O19" s="90"/>
      <c r="P19" s="91"/>
      <c r="Q19" s="92"/>
      <c r="R19" s="93"/>
      <c r="S19" s="88"/>
      <c r="T19" s="88"/>
      <c r="U19" s="88"/>
      <c r="V19" s="90"/>
      <c r="W19" s="86"/>
      <c r="X19" s="94"/>
    </row>
    <row r="20" spans="1:25" ht="15.75" x14ac:dyDescent="0.25">
      <c r="A20" s="171">
        <v>2</v>
      </c>
      <c r="B20" s="173" t="s">
        <v>95</v>
      </c>
      <c r="C20" s="190"/>
      <c r="D20" s="175">
        <v>64</v>
      </c>
      <c r="E20" s="176" t="s">
        <v>44</v>
      </c>
      <c r="F20" s="176">
        <v>2</v>
      </c>
      <c r="G20" s="177" t="s">
        <v>94</v>
      </c>
      <c r="H20" s="24" t="s">
        <v>46</v>
      </c>
      <c r="I20" s="78"/>
      <c r="J20" s="79">
        <v>44585</v>
      </c>
      <c r="K20" s="79">
        <f>J20+3</f>
        <v>44588</v>
      </c>
      <c r="L20" s="80">
        <f>K20+30+2+2</f>
        <v>44622</v>
      </c>
      <c r="M20" s="78">
        <f>L20+15+4+2</f>
        <v>44643</v>
      </c>
      <c r="N20" s="79">
        <f>M20+12+4+2</f>
        <v>44661</v>
      </c>
      <c r="O20" s="81">
        <f>N20+15+4+2</f>
        <v>44682</v>
      </c>
      <c r="P20" s="82">
        <f>O20+7+2</f>
        <v>44691</v>
      </c>
      <c r="Q20" s="83">
        <f>P20+12+4</f>
        <v>44707</v>
      </c>
      <c r="R20" s="79"/>
      <c r="S20" s="79">
        <f>Q20+7+2+1</f>
        <v>44717</v>
      </c>
      <c r="T20" s="79">
        <f>S20+10+4</f>
        <v>44731</v>
      </c>
      <c r="U20" s="84">
        <f>T20+3</f>
        <v>44734</v>
      </c>
      <c r="V20" s="81">
        <f>U20+3+2</f>
        <v>44739</v>
      </c>
      <c r="W20" s="85">
        <v>44740</v>
      </c>
      <c r="X20" s="80"/>
    </row>
    <row r="21" spans="1:25" ht="15.75" x14ac:dyDescent="0.25">
      <c r="A21" s="172"/>
      <c r="B21" s="173"/>
      <c r="C21" s="191"/>
      <c r="D21" s="175"/>
      <c r="E21" s="176"/>
      <c r="F21" s="176"/>
      <c r="G21" s="178"/>
      <c r="H21" s="32" t="s">
        <v>47</v>
      </c>
      <c r="I21" s="86"/>
      <c r="J21" s="88"/>
      <c r="K21" s="88"/>
      <c r="L21" s="89"/>
      <c r="M21" s="87"/>
      <c r="N21" s="88"/>
      <c r="O21" s="90"/>
      <c r="P21" s="91"/>
      <c r="Q21" s="92"/>
      <c r="R21" s="93"/>
      <c r="S21" s="88"/>
      <c r="T21" s="88"/>
      <c r="U21" s="88"/>
      <c r="V21" s="90"/>
      <c r="W21" s="86"/>
      <c r="X21" s="94"/>
    </row>
    <row r="22" spans="1:25" ht="15.75" x14ac:dyDescent="0.25">
      <c r="A22" s="171">
        <v>3</v>
      </c>
      <c r="B22" s="173" t="s">
        <v>96</v>
      </c>
      <c r="C22" s="190"/>
      <c r="D22" s="175">
        <v>64</v>
      </c>
      <c r="E22" s="176" t="s">
        <v>44</v>
      </c>
      <c r="F22" s="176">
        <v>4</v>
      </c>
      <c r="G22" s="178" t="s">
        <v>94</v>
      </c>
      <c r="H22" s="24" t="s">
        <v>46</v>
      </c>
      <c r="I22" s="78"/>
      <c r="J22" s="79">
        <v>44585</v>
      </c>
      <c r="K22" s="79">
        <f>J22+3</f>
        <v>44588</v>
      </c>
      <c r="L22" s="80">
        <f>K22+30+2+2</f>
        <v>44622</v>
      </c>
      <c r="M22" s="78">
        <f>L22+15+4+2</f>
        <v>44643</v>
      </c>
      <c r="N22" s="79">
        <f>M22+12+4+2</f>
        <v>44661</v>
      </c>
      <c r="O22" s="81">
        <f>N22+15+4+2</f>
        <v>44682</v>
      </c>
      <c r="P22" s="82">
        <f>O22+7+2</f>
        <v>44691</v>
      </c>
      <c r="Q22" s="83">
        <f>P22+12+4</f>
        <v>44707</v>
      </c>
      <c r="R22" s="79"/>
      <c r="S22" s="79">
        <f>Q22+7+2+1</f>
        <v>44717</v>
      </c>
      <c r="T22" s="79">
        <f>S22+10+4</f>
        <v>44731</v>
      </c>
      <c r="U22" s="84">
        <f>T22+3</f>
        <v>44734</v>
      </c>
      <c r="V22" s="81">
        <f>U22+3+2</f>
        <v>44739</v>
      </c>
      <c r="W22" s="85">
        <v>44740</v>
      </c>
      <c r="X22" s="80"/>
    </row>
    <row r="23" spans="1:25" ht="15.75" x14ac:dyDescent="0.25">
      <c r="A23" s="172"/>
      <c r="B23" s="173"/>
      <c r="C23" s="191"/>
      <c r="D23" s="175"/>
      <c r="E23" s="176"/>
      <c r="F23" s="176"/>
      <c r="G23" s="178"/>
      <c r="H23" s="32" t="s">
        <v>47</v>
      </c>
      <c r="I23" s="86"/>
      <c r="J23" s="93"/>
      <c r="K23" s="93"/>
      <c r="L23" s="94"/>
      <c r="M23" s="86"/>
      <c r="N23" s="93"/>
      <c r="O23" s="95"/>
      <c r="P23" s="34"/>
      <c r="Q23" s="96"/>
      <c r="R23" s="93"/>
      <c r="S23" s="93"/>
      <c r="T23" s="93"/>
      <c r="U23" s="93"/>
      <c r="V23" s="95"/>
      <c r="W23" s="86"/>
      <c r="X23" s="94"/>
    </row>
    <row r="24" spans="1:25" ht="15.75" x14ac:dyDescent="0.25">
      <c r="A24" s="192">
        <v>4</v>
      </c>
      <c r="B24" s="173" t="s">
        <v>97</v>
      </c>
      <c r="C24" s="190"/>
      <c r="D24" s="175">
        <v>64</v>
      </c>
      <c r="E24" s="176" t="s">
        <v>44</v>
      </c>
      <c r="F24" s="176">
        <v>5</v>
      </c>
      <c r="G24" s="177" t="s">
        <v>94</v>
      </c>
      <c r="H24" s="24" t="s">
        <v>46</v>
      </c>
      <c r="I24" s="78"/>
      <c r="J24" s="84">
        <v>44589</v>
      </c>
      <c r="K24" s="84">
        <f>J24+3+2</f>
        <v>44594</v>
      </c>
      <c r="L24" s="97">
        <f>K24+30+2+2</f>
        <v>44628</v>
      </c>
      <c r="M24" s="85">
        <f>L24+15+4+2</f>
        <v>44649</v>
      </c>
      <c r="N24" s="84">
        <f>M24+12+4</f>
        <v>44665</v>
      </c>
      <c r="O24" s="98">
        <f>N24+15+4+1</f>
        <v>44685</v>
      </c>
      <c r="P24" s="99">
        <f>O24+7+2</f>
        <v>44694</v>
      </c>
      <c r="Q24" s="100">
        <f>P24+12+4+2</f>
        <v>44712</v>
      </c>
      <c r="R24" s="101"/>
      <c r="S24" s="84">
        <f>Q24+7+2</f>
        <v>44721</v>
      </c>
      <c r="T24" s="84">
        <f>S24+10+4</f>
        <v>44735</v>
      </c>
      <c r="U24" s="84">
        <f>T24+3</f>
        <v>44738</v>
      </c>
      <c r="V24" s="98">
        <f>U24+3</f>
        <v>44741</v>
      </c>
      <c r="W24" s="85">
        <v>44742</v>
      </c>
      <c r="X24" s="80"/>
    </row>
    <row r="25" spans="1:25" ht="15.75" x14ac:dyDescent="0.25">
      <c r="A25" s="193"/>
      <c r="B25" s="173"/>
      <c r="C25" s="191"/>
      <c r="D25" s="175"/>
      <c r="E25" s="176"/>
      <c r="F25" s="176"/>
      <c r="G25" s="178"/>
      <c r="H25" s="33" t="s">
        <v>47</v>
      </c>
      <c r="I25" s="102"/>
      <c r="J25" s="103"/>
      <c r="K25" s="103"/>
      <c r="L25" s="104"/>
      <c r="M25" s="102"/>
      <c r="N25" s="103"/>
      <c r="O25" s="105"/>
      <c r="P25" s="106"/>
      <c r="Q25" s="107"/>
      <c r="R25" s="103"/>
      <c r="S25" s="103"/>
      <c r="T25" s="103"/>
      <c r="U25" s="103"/>
      <c r="V25" s="105"/>
      <c r="W25" s="102"/>
      <c r="X25" s="104"/>
      <c r="Y25" t="s">
        <v>116</v>
      </c>
    </row>
    <row r="26" spans="1:25" ht="15.75" x14ac:dyDescent="0.25">
      <c r="A26" s="171">
        <v>5</v>
      </c>
      <c r="B26" s="173" t="s">
        <v>98</v>
      </c>
      <c r="C26" s="190"/>
      <c r="D26" s="175">
        <v>64</v>
      </c>
      <c r="E26" s="176" t="s">
        <v>44</v>
      </c>
      <c r="F26" s="176">
        <v>6</v>
      </c>
      <c r="G26" s="177" t="s">
        <v>94</v>
      </c>
      <c r="H26" s="24" t="s">
        <v>46</v>
      </c>
      <c r="I26" s="78"/>
      <c r="J26" s="84">
        <v>44589</v>
      </c>
      <c r="K26" s="84">
        <f>J26+3</f>
        <v>44592</v>
      </c>
      <c r="L26" s="97">
        <f>K26+30+2</f>
        <v>44624</v>
      </c>
      <c r="M26" s="85">
        <f>L26+15+4+2+1</f>
        <v>44646</v>
      </c>
      <c r="N26" s="84">
        <f>M26+12+4</f>
        <v>44662</v>
      </c>
      <c r="O26" s="98">
        <f>N26+15+4+1</f>
        <v>44682</v>
      </c>
      <c r="P26" s="99">
        <f>O26+7+2</f>
        <v>44691</v>
      </c>
      <c r="Q26" s="100">
        <f>P26+12+4+2</f>
        <v>44709</v>
      </c>
      <c r="R26" s="101"/>
      <c r="S26" s="84">
        <f>Q26+7+2</f>
        <v>44718</v>
      </c>
      <c r="T26" s="84">
        <f>S26+10+4</f>
        <v>44732</v>
      </c>
      <c r="U26" s="84">
        <f>T26+3+2</f>
        <v>44737</v>
      </c>
      <c r="V26" s="98">
        <f>U26+3</f>
        <v>44740</v>
      </c>
      <c r="W26" s="85">
        <v>44742</v>
      </c>
      <c r="X26" s="80"/>
    </row>
    <row r="27" spans="1:25" ht="15.75" x14ac:dyDescent="0.25">
      <c r="A27" s="172"/>
      <c r="B27" s="173"/>
      <c r="C27" s="191"/>
      <c r="D27" s="175"/>
      <c r="E27" s="176"/>
      <c r="F27" s="176"/>
      <c r="G27" s="178"/>
      <c r="H27" s="33" t="s">
        <v>47</v>
      </c>
      <c r="I27" s="102"/>
      <c r="J27" s="103"/>
      <c r="K27" s="103"/>
      <c r="L27" s="104"/>
      <c r="M27" s="102"/>
      <c r="N27" s="103"/>
      <c r="O27" s="105"/>
      <c r="P27" s="106"/>
      <c r="Q27" s="107"/>
      <c r="R27" s="103"/>
      <c r="S27" s="103"/>
      <c r="T27" s="103"/>
      <c r="U27" s="103"/>
      <c r="V27" s="105"/>
      <c r="W27" s="102"/>
      <c r="X27" s="104"/>
    </row>
    <row r="28" spans="1:25" ht="15.75" x14ac:dyDescent="0.25">
      <c r="A28" s="192">
        <v>6</v>
      </c>
      <c r="B28" s="173" t="s">
        <v>99</v>
      </c>
      <c r="C28" s="190"/>
      <c r="D28" s="175">
        <v>64</v>
      </c>
      <c r="E28" s="176" t="s">
        <v>44</v>
      </c>
      <c r="F28" s="176">
        <v>7</v>
      </c>
      <c r="G28" s="177" t="s">
        <v>94</v>
      </c>
      <c r="H28" s="24" t="s">
        <v>46</v>
      </c>
      <c r="I28" s="78"/>
      <c r="J28" s="84">
        <v>44589</v>
      </c>
      <c r="K28" s="84">
        <f>J28+3</f>
        <v>44592</v>
      </c>
      <c r="L28" s="97">
        <f>K28+30+2</f>
        <v>44624</v>
      </c>
      <c r="M28" s="85">
        <f>L28+15+4+2+1</f>
        <v>44646</v>
      </c>
      <c r="N28" s="84">
        <f>M28+12+4</f>
        <v>44662</v>
      </c>
      <c r="O28" s="98">
        <f>N28+15+4+1</f>
        <v>44682</v>
      </c>
      <c r="P28" s="99">
        <f>O28+7+2</f>
        <v>44691</v>
      </c>
      <c r="Q28" s="100">
        <f>P28+12+4+2</f>
        <v>44709</v>
      </c>
      <c r="R28" s="101"/>
      <c r="S28" s="84">
        <f>Q28+7+2</f>
        <v>44718</v>
      </c>
      <c r="T28" s="84">
        <f>S28+10+4</f>
        <v>44732</v>
      </c>
      <c r="U28" s="84">
        <f>T28+3+2</f>
        <v>44737</v>
      </c>
      <c r="V28" s="98">
        <f>U28+3</f>
        <v>44740</v>
      </c>
      <c r="W28" s="85">
        <v>44742</v>
      </c>
      <c r="X28" s="80"/>
    </row>
    <row r="29" spans="1:25" ht="15.75" x14ac:dyDescent="0.25">
      <c r="A29" s="193"/>
      <c r="B29" s="173"/>
      <c r="C29" s="191"/>
      <c r="D29" s="175"/>
      <c r="E29" s="176"/>
      <c r="F29" s="176"/>
      <c r="G29" s="178"/>
      <c r="H29" s="33" t="s">
        <v>47</v>
      </c>
      <c r="I29" s="102"/>
      <c r="J29" s="103"/>
      <c r="K29" s="103"/>
      <c r="L29" s="104"/>
      <c r="M29" s="102"/>
      <c r="N29" s="103"/>
      <c r="O29" s="105"/>
      <c r="P29" s="106"/>
      <c r="Q29" s="107"/>
      <c r="R29" s="103"/>
      <c r="S29" s="103"/>
      <c r="T29" s="103"/>
      <c r="U29" s="103"/>
      <c r="V29" s="105"/>
      <c r="W29" s="102"/>
      <c r="X29" s="104"/>
    </row>
    <row r="30" spans="1:25" ht="15.75" x14ac:dyDescent="0.25">
      <c r="A30" s="171">
        <v>7</v>
      </c>
      <c r="B30" s="173" t="s">
        <v>100</v>
      </c>
      <c r="C30" s="190"/>
      <c r="D30" s="175">
        <v>64</v>
      </c>
      <c r="E30" s="176" t="s">
        <v>44</v>
      </c>
      <c r="F30" s="176">
        <v>8</v>
      </c>
      <c r="G30" s="177" t="s">
        <v>94</v>
      </c>
      <c r="H30" s="24" t="s">
        <v>46</v>
      </c>
      <c r="I30" s="78"/>
      <c r="J30" s="84">
        <v>44589</v>
      </c>
      <c r="K30" s="84">
        <f>J30+3</f>
        <v>44592</v>
      </c>
      <c r="L30" s="97">
        <f>K30+30+2</f>
        <v>44624</v>
      </c>
      <c r="M30" s="85">
        <f>L30+15+4+2+1</f>
        <v>44646</v>
      </c>
      <c r="N30" s="84">
        <f>M30+12+4</f>
        <v>44662</v>
      </c>
      <c r="O30" s="98">
        <f>N30+15+4+1</f>
        <v>44682</v>
      </c>
      <c r="P30" s="99">
        <f>O30+7+2</f>
        <v>44691</v>
      </c>
      <c r="Q30" s="100">
        <f>P30+12+4+2</f>
        <v>44709</v>
      </c>
      <c r="R30" s="101"/>
      <c r="S30" s="84">
        <f>Q30+7+2</f>
        <v>44718</v>
      </c>
      <c r="T30" s="84">
        <f>S30+10+4</f>
        <v>44732</v>
      </c>
      <c r="U30" s="84">
        <f>T30+3+2</f>
        <v>44737</v>
      </c>
      <c r="V30" s="98">
        <f>U30+3</f>
        <v>44740</v>
      </c>
      <c r="W30" s="85">
        <v>44742</v>
      </c>
      <c r="X30" s="80"/>
    </row>
    <row r="31" spans="1:25" ht="15.75" x14ac:dyDescent="0.25">
      <c r="A31" s="172"/>
      <c r="B31" s="173"/>
      <c r="C31" s="191"/>
      <c r="D31" s="175"/>
      <c r="E31" s="176"/>
      <c r="F31" s="176"/>
      <c r="G31" s="178"/>
      <c r="H31" s="33" t="s">
        <v>47</v>
      </c>
      <c r="I31" s="102"/>
      <c r="J31" s="103"/>
      <c r="K31" s="103"/>
      <c r="L31" s="104"/>
      <c r="M31" s="102"/>
      <c r="N31" s="103"/>
      <c r="O31" s="105"/>
      <c r="P31" s="106"/>
      <c r="Q31" s="107"/>
      <c r="R31" s="103"/>
      <c r="S31" s="103"/>
      <c r="T31" s="103"/>
      <c r="U31" s="103"/>
      <c r="V31" s="105"/>
      <c r="W31" s="102"/>
      <c r="X31" s="104"/>
    </row>
    <row r="32" spans="1:25" ht="15.75" x14ac:dyDescent="0.25">
      <c r="A32" s="171">
        <v>8</v>
      </c>
      <c r="B32" s="194" t="s">
        <v>108</v>
      </c>
      <c r="C32" s="190"/>
      <c r="D32" s="175">
        <v>64</v>
      </c>
      <c r="E32" s="176" t="s">
        <v>44</v>
      </c>
      <c r="F32" s="176">
        <v>9</v>
      </c>
      <c r="G32" s="177" t="s">
        <v>94</v>
      </c>
      <c r="H32" s="24" t="s">
        <v>46</v>
      </c>
      <c r="I32" s="78"/>
      <c r="J32" s="84">
        <v>44589</v>
      </c>
      <c r="K32" s="84">
        <f>J32+3</f>
        <v>44592</v>
      </c>
      <c r="L32" s="97">
        <f>K32+30</f>
        <v>44622</v>
      </c>
      <c r="M32" s="85">
        <f>L32+15+4+2+1</f>
        <v>44644</v>
      </c>
      <c r="N32" s="84">
        <f>M32+12+4</f>
        <v>44660</v>
      </c>
      <c r="O32" s="98">
        <f>N32+15+4+1</f>
        <v>44680</v>
      </c>
      <c r="P32" s="99">
        <f>O32+7+2</f>
        <v>44689</v>
      </c>
      <c r="Q32" s="100">
        <f>P32+12+4</f>
        <v>44705</v>
      </c>
      <c r="R32" s="101"/>
      <c r="S32" s="84">
        <f>Q32+7+2+1</f>
        <v>44715</v>
      </c>
      <c r="T32" s="84">
        <f>S32+10+4</f>
        <v>44729</v>
      </c>
      <c r="U32" s="84">
        <f>T32+3+2</f>
        <v>44734</v>
      </c>
      <c r="V32" s="98">
        <f>U32+3</f>
        <v>44737</v>
      </c>
      <c r="W32" s="85">
        <v>44742</v>
      </c>
      <c r="X32" s="80"/>
    </row>
    <row r="33" spans="1:24" ht="15.75" x14ac:dyDescent="0.25">
      <c r="A33" s="172"/>
      <c r="B33" s="195"/>
      <c r="C33" s="191"/>
      <c r="D33" s="175"/>
      <c r="E33" s="176"/>
      <c r="F33" s="176"/>
      <c r="G33" s="178"/>
      <c r="H33" s="33" t="s">
        <v>47</v>
      </c>
      <c r="I33" s="102"/>
      <c r="J33" s="103"/>
      <c r="K33" s="103"/>
      <c r="L33" s="104"/>
      <c r="M33" s="102"/>
      <c r="N33" s="103"/>
      <c r="O33" s="105"/>
      <c r="P33" s="106"/>
      <c r="Q33" s="107"/>
      <c r="R33" s="103"/>
      <c r="S33" s="103"/>
      <c r="T33" s="103"/>
      <c r="U33" s="103"/>
      <c r="V33" s="105"/>
      <c r="W33" s="102"/>
      <c r="X33" s="104"/>
    </row>
    <row r="34" spans="1:24" ht="15.75" x14ac:dyDescent="0.25">
      <c r="A34" s="171">
        <v>9</v>
      </c>
      <c r="B34" s="173" t="s">
        <v>101</v>
      </c>
      <c r="C34" s="190"/>
      <c r="D34" s="175">
        <v>64</v>
      </c>
      <c r="E34" s="176" t="s">
        <v>44</v>
      </c>
      <c r="F34" s="176">
        <v>12</v>
      </c>
      <c r="G34" s="177" t="s">
        <v>94</v>
      </c>
      <c r="H34" s="24" t="s">
        <v>46</v>
      </c>
      <c r="I34" s="78"/>
      <c r="J34" s="79">
        <v>44585</v>
      </c>
      <c r="K34" s="84">
        <f>J34+3+2</f>
        <v>44590</v>
      </c>
      <c r="L34" s="97">
        <f>K34+30+2</f>
        <v>44622</v>
      </c>
      <c r="M34" s="85">
        <f>L34+15+4+2</f>
        <v>44643</v>
      </c>
      <c r="N34" s="84">
        <f>M34+12+4+1</f>
        <v>44660</v>
      </c>
      <c r="O34" s="98">
        <f>N34+15+4+1</f>
        <v>44680</v>
      </c>
      <c r="P34" s="99">
        <f>O34+7+2+1+1</f>
        <v>44691</v>
      </c>
      <c r="Q34" s="100">
        <f>P34+12+4+2</f>
        <v>44709</v>
      </c>
      <c r="R34" s="101"/>
      <c r="S34" s="84">
        <f>Q34+7+2</f>
        <v>44718</v>
      </c>
      <c r="T34" s="84">
        <f>S34+10+4</f>
        <v>44732</v>
      </c>
      <c r="U34" s="84">
        <f>T34+3+2</f>
        <v>44737</v>
      </c>
      <c r="V34" s="98">
        <f>U34+3</f>
        <v>44740</v>
      </c>
      <c r="W34" s="85">
        <v>44742</v>
      </c>
      <c r="X34" s="80"/>
    </row>
    <row r="35" spans="1:24" ht="15.75" x14ac:dyDescent="0.25">
      <c r="A35" s="172"/>
      <c r="B35" s="173"/>
      <c r="C35" s="191"/>
      <c r="D35" s="175"/>
      <c r="E35" s="176"/>
      <c r="F35" s="176"/>
      <c r="G35" s="178"/>
      <c r="H35" s="33" t="s">
        <v>47</v>
      </c>
      <c r="I35" s="102"/>
      <c r="J35" s="103"/>
      <c r="K35" s="103"/>
      <c r="L35" s="104"/>
      <c r="M35" s="102"/>
      <c r="N35" s="103"/>
      <c r="O35" s="105"/>
      <c r="P35" s="106"/>
      <c r="Q35" s="107"/>
      <c r="R35" s="103"/>
      <c r="S35" s="103"/>
      <c r="T35" s="103"/>
      <c r="U35" s="103"/>
      <c r="V35" s="105"/>
      <c r="W35" s="102"/>
      <c r="X35" s="104"/>
    </row>
    <row r="36" spans="1:24" ht="16.5" thickBot="1" x14ac:dyDescent="0.3">
      <c r="A36" s="108"/>
      <c r="B36" s="109" t="s">
        <v>48</v>
      </c>
      <c r="C36" s="110"/>
      <c r="D36" s="111"/>
      <c r="E36" s="112"/>
      <c r="F36" s="112"/>
      <c r="G36" s="113"/>
      <c r="H36" s="114"/>
      <c r="I36" s="115"/>
      <c r="J36" s="116"/>
      <c r="K36" s="116"/>
      <c r="L36" s="117"/>
      <c r="M36" s="118"/>
      <c r="N36" s="116"/>
      <c r="O36" s="119"/>
      <c r="P36" s="120"/>
      <c r="Q36" s="120"/>
      <c r="R36" s="116"/>
      <c r="S36" s="116"/>
      <c r="T36" s="116"/>
      <c r="U36" s="121"/>
      <c r="V36" s="117"/>
      <c r="W36" s="118"/>
      <c r="X36" s="119"/>
    </row>
    <row r="37" spans="1:24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x14ac:dyDescent="0.25">
      <c r="A38" s="58"/>
      <c r="B38" s="68" t="s">
        <v>1</v>
      </c>
      <c r="C38" s="166" t="s">
        <v>2</v>
      </c>
      <c r="D38" s="167"/>
      <c r="E38" s="167"/>
      <c r="F38" s="167"/>
      <c r="G38" s="167"/>
      <c r="H38" s="167"/>
      <c r="I38" s="168"/>
      <c r="J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25">
      <c r="A39" s="58"/>
      <c r="B39" s="68" t="s">
        <v>3</v>
      </c>
      <c r="C39" s="166">
        <v>2022</v>
      </c>
      <c r="D39" s="167"/>
      <c r="E39" s="167"/>
      <c r="F39" s="167"/>
      <c r="G39" s="167"/>
      <c r="H39" s="167"/>
      <c r="I39" s="168"/>
      <c r="J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x14ac:dyDescent="0.25">
      <c r="A40" s="58"/>
      <c r="B40" s="68" t="s">
        <v>4</v>
      </c>
      <c r="C40" s="166" t="s">
        <v>5</v>
      </c>
      <c r="D40" s="167"/>
      <c r="E40" s="167"/>
      <c r="F40" s="167"/>
      <c r="G40" s="167"/>
      <c r="H40" s="167"/>
      <c r="I40" s="168"/>
      <c r="J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25">
      <c r="A41" s="58"/>
      <c r="B41" s="68" t="s">
        <v>6</v>
      </c>
      <c r="C41" s="166" t="s">
        <v>7</v>
      </c>
      <c r="D41" s="167"/>
      <c r="E41" s="167"/>
      <c r="F41" s="167"/>
      <c r="G41" s="167"/>
      <c r="H41" s="167"/>
      <c r="I41" s="168"/>
      <c r="J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25">
      <c r="A42" s="58"/>
      <c r="B42" s="68" t="s">
        <v>8</v>
      </c>
      <c r="C42" s="166" t="s">
        <v>9</v>
      </c>
      <c r="D42" s="167"/>
      <c r="E42" s="167"/>
      <c r="F42" s="167"/>
      <c r="G42" s="167"/>
      <c r="H42" s="167"/>
      <c r="I42" s="168"/>
      <c r="J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75" x14ac:dyDescent="0.25">
      <c r="A43" s="5"/>
      <c r="B43" s="6"/>
      <c r="C43" s="6"/>
      <c r="D43" s="6"/>
      <c r="E43" s="6"/>
      <c r="F43" s="6"/>
      <c r="G43" s="6"/>
      <c r="H43" s="6"/>
      <c r="I43" s="6"/>
      <c r="J43" s="7"/>
      <c r="K43" s="5"/>
      <c r="L43" s="5"/>
      <c r="M43" s="5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23.25" x14ac:dyDescent="0.35">
      <c r="A44" s="8"/>
      <c r="B44" s="8"/>
      <c r="C44" s="8"/>
      <c r="D44" s="8"/>
      <c r="E44" s="8"/>
      <c r="F44" s="8"/>
      <c r="G44" s="8"/>
      <c r="H44" s="8"/>
      <c r="I44" s="73"/>
      <c r="J44" s="196" t="s">
        <v>102</v>
      </c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8"/>
      <c r="V44" s="8"/>
      <c r="W44" s="8"/>
      <c r="X44" s="8"/>
    </row>
    <row r="45" spans="1:24" ht="23.25" x14ac:dyDescent="0.35">
      <c r="A45" s="8"/>
      <c r="B45" s="8"/>
      <c r="C45" s="8"/>
      <c r="D45" s="8"/>
      <c r="E45" s="8"/>
      <c r="F45" s="8"/>
      <c r="G45" s="8"/>
      <c r="H45" s="8"/>
      <c r="I45" s="73"/>
      <c r="J45" s="122"/>
      <c r="K45" s="122"/>
      <c r="L45" s="122"/>
      <c r="M45" s="74"/>
      <c r="N45" s="74"/>
      <c r="O45" s="74"/>
      <c r="P45" s="74"/>
      <c r="Q45" s="74"/>
      <c r="R45" s="74"/>
      <c r="S45" s="74"/>
      <c r="T45" s="74"/>
      <c r="U45" s="8"/>
      <c r="V45" s="8"/>
      <c r="W45" s="8"/>
      <c r="X45" s="8"/>
    </row>
    <row r="46" spans="1:24" ht="15.75" x14ac:dyDescent="0.25">
      <c r="I46" s="69"/>
      <c r="J46" s="69"/>
      <c r="K46" s="69"/>
      <c r="L46" s="69"/>
      <c r="M46" s="123"/>
      <c r="N46" s="69"/>
      <c r="O46" s="69"/>
      <c r="P46" s="69"/>
      <c r="Q46" s="69"/>
      <c r="R46" s="69"/>
      <c r="S46" s="69"/>
      <c r="T46" s="69"/>
    </row>
    <row r="47" spans="1:24" ht="15.75" thickBot="1" x14ac:dyDescent="0.3">
      <c r="B47" s="9"/>
    </row>
    <row r="48" spans="1:24" ht="15.75" thickBot="1" x14ac:dyDescent="0.3">
      <c r="A48" s="197" t="s">
        <v>10</v>
      </c>
      <c r="B48" s="198"/>
      <c r="C48" s="198"/>
      <c r="D48" s="198"/>
      <c r="E48" s="198"/>
      <c r="F48" s="198"/>
      <c r="G48" s="199"/>
      <c r="H48" s="200" t="s">
        <v>11</v>
      </c>
      <c r="I48" s="197" t="s">
        <v>78</v>
      </c>
      <c r="J48" s="198"/>
      <c r="K48" s="198"/>
      <c r="L48" s="199"/>
      <c r="M48" s="203" t="s">
        <v>13</v>
      </c>
      <c r="N48" s="204"/>
      <c r="O48" s="205"/>
      <c r="P48" s="197" t="s">
        <v>14</v>
      </c>
      <c r="Q48" s="198"/>
      <c r="R48" s="198"/>
      <c r="S48" s="198"/>
      <c r="T48" s="198"/>
      <c r="U48" s="199"/>
      <c r="V48" s="197" t="s">
        <v>15</v>
      </c>
      <c r="W48" s="199"/>
      <c r="X48" s="35"/>
    </row>
    <row r="49" spans="1:24" ht="76.5" x14ac:dyDescent="0.25">
      <c r="A49" s="206" t="s">
        <v>16</v>
      </c>
      <c r="B49" s="208" t="s">
        <v>17</v>
      </c>
      <c r="C49" s="208" t="s">
        <v>18</v>
      </c>
      <c r="D49" s="208" t="s">
        <v>19</v>
      </c>
      <c r="E49" s="208" t="s">
        <v>20</v>
      </c>
      <c r="F49" s="208" t="s">
        <v>103</v>
      </c>
      <c r="G49" s="218" t="s">
        <v>22</v>
      </c>
      <c r="H49" s="201"/>
      <c r="I49" s="212" t="s">
        <v>79</v>
      </c>
      <c r="J49" s="124" t="s">
        <v>80</v>
      </c>
      <c r="K49" s="125" t="s">
        <v>81</v>
      </c>
      <c r="L49" s="126" t="s">
        <v>92</v>
      </c>
      <c r="M49" s="127" t="s">
        <v>82</v>
      </c>
      <c r="N49" s="128" t="s">
        <v>104</v>
      </c>
      <c r="O49" s="129" t="s">
        <v>28</v>
      </c>
      <c r="P49" s="130" t="s">
        <v>105</v>
      </c>
      <c r="Q49" s="125" t="s">
        <v>83</v>
      </c>
      <c r="R49" s="214" t="s">
        <v>84</v>
      </c>
      <c r="S49" s="125" t="s">
        <v>85</v>
      </c>
      <c r="T49" s="125" t="s">
        <v>86</v>
      </c>
      <c r="U49" s="126" t="s">
        <v>35</v>
      </c>
      <c r="V49" s="216" t="s">
        <v>36</v>
      </c>
      <c r="W49" s="210" t="s">
        <v>87</v>
      </c>
      <c r="X49" s="36"/>
    </row>
    <row r="50" spans="1:24" ht="15.75" thickBot="1" x14ac:dyDescent="0.3">
      <c r="A50" s="207"/>
      <c r="B50" s="209"/>
      <c r="C50" s="209"/>
      <c r="D50" s="209"/>
      <c r="E50" s="209"/>
      <c r="F50" s="209"/>
      <c r="G50" s="219"/>
      <c r="H50" s="202"/>
      <c r="I50" s="213"/>
      <c r="J50" s="131" t="s">
        <v>37</v>
      </c>
      <c r="K50" s="131" t="s">
        <v>38</v>
      </c>
      <c r="L50" s="131" t="s">
        <v>40</v>
      </c>
      <c r="M50" s="131" t="s">
        <v>89</v>
      </c>
      <c r="N50" s="131" t="s">
        <v>37</v>
      </c>
      <c r="O50" s="131" t="s">
        <v>40</v>
      </c>
      <c r="P50" s="131" t="s">
        <v>88</v>
      </c>
      <c r="Q50" s="131" t="s">
        <v>37</v>
      </c>
      <c r="R50" s="215"/>
      <c r="S50" s="132" t="s">
        <v>38</v>
      </c>
      <c r="T50" s="131" t="s">
        <v>38</v>
      </c>
      <c r="U50" s="131" t="s">
        <v>43</v>
      </c>
      <c r="V50" s="217"/>
      <c r="W50" s="211"/>
      <c r="X50" s="37"/>
    </row>
    <row r="51" spans="1:24" x14ac:dyDescent="0.25">
      <c r="A51" s="230">
        <v>1</v>
      </c>
      <c r="B51" s="232" t="s">
        <v>106</v>
      </c>
      <c r="C51" s="234"/>
      <c r="D51" s="236">
        <v>64</v>
      </c>
      <c r="E51" s="238" t="s">
        <v>44</v>
      </c>
      <c r="F51" s="238">
        <v>2</v>
      </c>
      <c r="G51" s="220" t="s">
        <v>76</v>
      </c>
      <c r="H51" s="71" t="s">
        <v>46</v>
      </c>
      <c r="I51" s="133">
        <v>44581</v>
      </c>
      <c r="J51" s="133">
        <f>I51+12</f>
        <v>44593</v>
      </c>
      <c r="K51" s="133">
        <f>J51+3</f>
        <v>44596</v>
      </c>
      <c r="L51" s="133">
        <f>K51+15</f>
        <v>44611</v>
      </c>
      <c r="M51" s="133">
        <f>L51+5+2</f>
        <v>44618</v>
      </c>
      <c r="N51" s="133">
        <f>M51+5+2</f>
        <v>44625</v>
      </c>
      <c r="O51" s="133">
        <f>N51+15+6</f>
        <v>44646</v>
      </c>
      <c r="P51" s="133">
        <f>O51+5+2</f>
        <v>44653</v>
      </c>
      <c r="Q51" s="133">
        <f>P51+5+2</f>
        <v>44660</v>
      </c>
      <c r="R51" s="134"/>
      <c r="S51" s="135">
        <f>Q51+3</f>
        <v>44663</v>
      </c>
      <c r="T51" s="135">
        <f>S51+3+2</f>
        <v>44668</v>
      </c>
      <c r="U51" s="136">
        <f>T51+3+2+1</f>
        <v>44674</v>
      </c>
      <c r="V51" s="133">
        <f>U51+5+1</f>
        <v>44680</v>
      </c>
      <c r="W51" s="136">
        <f>V51+7</f>
        <v>44687</v>
      </c>
      <c r="X51" s="38"/>
    </row>
    <row r="52" spans="1:24" x14ac:dyDescent="0.25">
      <c r="A52" s="231"/>
      <c r="B52" s="233"/>
      <c r="C52" s="235"/>
      <c r="D52" s="237"/>
      <c r="E52" s="239"/>
      <c r="F52" s="239"/>
      <c r="G52" s="177"/>
      <c r="H52" s="137" t="s">
        <v>47</v>
      </c>
      <c r="I52" s="39"/>
      <c r="J52" s="39"/>
      <c r="K52" s="39"/>
      <c r="L52" s="39"/>
      <c r="M52" s="39"/>
      <c r="N52" s="39"/>
      <c r="O52" s="39"/>
      <c r="P52" s="39"/>
      <c r="Q52" s="39"/>
      <c r="R52" s="40"/>
      <c r="S52" s="41"/>
      <c r="T52" s="41"/>
      <c r="U52" s="42"/>
      <c r="V52" s="43"/>
      <c r="W52" s="42"/>
      <c r="X52" s="38"/>
    </row>
    <row r="53" spans="1:24" x14ac:dyDescent="0.25">
      <c r="A53" s="221">
        <v>2</v>
      </c>
      <c r="B53" s="195" t="s">
        <v>107</v>
      </c>
      <c r="C53" s="223"/>
      <c r="D53" s="224">
        <v>64</v>
      </c>
      <c r="E53" s="226" t="s">
        <v>44</v>
      </c>
      <c r="F53" s="226">
        <v>3</v>
      </c>
      <c r="G53" s="228" t="s">
        <v>76</v>
      </c>
      <c r="H53" s="138" t="s">
        <v>46</v>
      </c>
      <c r="I53" s="133">
        <v>44581</v>
      </c>
      <c r="J53" s="133">
        <f>I53+12</f>
        <v>44593</v>
      </c>
      <c r="K53" s="133">
        <f>J53+3</f>
        <v>44596</v>
      </c>
      <c r="L53" s="133">
        <f>K53+15</f>
        <v>44611</v>
      </c>
      <c r="M53" s="133">
        <f>L53+5+2</f>
        <v>44618</v>
      </c>
      <c r="N53" s="133">
        <f>M53+5+2</f>
        <v>44625</v>
      </c>
      <c r="O53" s="133">
        <f>N53+15+6</f>
        <v>44646</v>
      </c>
      <c r="P53" s="133">
        <f>O53+5+2</f>
        <v>44653</v>
      </c>
      <c r="Q53" s="133">
        <f>P53+5+2</f>
        <v>44660</v>
      </c>
      <c r="R53" s="134"/>
      <c r="S53" s="135">
        <f>Q53+3</f>
        <v>44663</v>
      </c>
      <c r="T53" s="135">
        <f>S53+3+2</f>
        <v>44668</v>
      </c>
      <c r="U53" s="136">
        <f>T53+3+2+1</f>
        <v>44674</v>
      </c>
      <c r="V53" s="133">
        <f>U53+5+1</f>
        <v>44680</v>
      </c>
      <c r="W53" s="136">
        <f>V53+7</f>
        <v>44687</v>
      </c>
      <c r="X53" s="36"/>
    </row>
    <row r="54" spans="1:24" x14ac:dyDescent="0.25">
      <c r="A54" s="222"/>
      <c r="B54" s="195"/>
      <c r="C54" s="223"/>
      <c r="D54" s="225"/>
      <c r="E54" s="227"/>
      <c r="F54" s="227"/>
      <c r="G54" s="229"/>
      <c r="H54" s="139" t="s">
        <v>47</v>
      </c>
      <c r="I54" s="44"/>
      <c r="J54" s="44"/>
      <c r="K54" s="44"/>
      <c r="L54" s="44"/>
      <c r="M54" s="44"/>
      <c r="N54" s="44"/>
      <c r="O54" s="44"/>
      <c r="P54" s="44"/>
      <c r="Q54" s="44"/>
      <c r="R54" s="45"/>
      <c r="S54" s="46"/>
      <c r="T54" s="46"/>
      <c r="U54" s="47"/>
      <c r="V54" s="44"/>
      <c r="W54" s="47"/>
      <c r="X54" s="36"/>
    </row>
    <row r="55" spans="1:24" ht="15.75" x14ac:dyDescent="0.25">
      <c r="A55" s="140"/>
      <c r="B55" s="141" t="s">
        <v>109</v>
      </c>
      <c r="C55" s="148"/>
      <c r="D55" s="140"/>
      <c r="E55" s="140"/>
      <c r="F55" s="140"/>
      <c r="G55" s="140" t="s">
        <v>90</v>
      </c>
      <c r="H55" s="140"/>
      <c r="I55" s="140"/>
      <c r="J55" s="142"/>
      <c r="K55" s="142"/>
      <c r="L55" s="142"/>
      <c r="M55" s="142"/>
      <c r="N55" s="142"/>
      <c r="O55" s="142"/>
      <c r="P55" s="142"/>
      <c r="Q55" s="142"/>
      <c r="R55" s="143"/>
      <c r="S55" s="142"/>
      <c r="T55" s="142"/>
      <c r="U55" s="142"/>
      <c r="V55" s="144"/>
      <c r="W55" s="145"/>
      <c r="X55" s="48"/>
    </row>
    <row r="56" spans="1:24" ht="18.75" x14ac:dyDescent="0.3">
      <c r="A56" s="49"/>
      <c r="B56" s="50"/>
      <c r="C56" s="51"/>
      <c r="D56" s="52"/>
      <c r="E56" s="52"/>
      <c r="F56" s="52"/>
      <c r="G56" s="21"/>
      <c r="H56" s="49"/>
      <c r="I56" s="49"/>
      <c r="J56" s="53"/>
      <c r="K56" s="53"/>
      <c r="L56" s="53"/>
      <c r="M56" s="53"/>
      <c r="N56" s="53"/>
      <c r="O56" s="53"/>
      <c r="P56" s="53"/>
      <c r="Q56" s="53"/>
      <c r="R56" s="54"/>
      <c r="S56" s="53"/>
      <c r="T56" s="53"/>
      <c r="U56" s="53"/>
      <c r="V56" s="55"/>
      <c r="W56" s="56"/>
      <c r="X56" s="57"/>
    </row>
    <row r="57" spans="1:24" ht="15.75" thickBot="1" x14ac:dyDescent="0.3">
      <c r="A57" s="58"/>
      <c r="B57" s="240" t="s">
        <v>49</v>
      </c>
      <c r="C57" s="241"/>
      <c r="D57" s="241"/>
      <c r="E57" s="241"/>
      <c r="F57" s="242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35"/>
      <c r="W57" s="35"/>
      <c r="X57" s="35"/>
    </row>
    <row r="58" spans="1:24" ht="15.75" thickBot="1" x14ac:dyDescent="0.3">
      <c r="A58" s="58"/>
      <c r="B58" s="72" t="s">
        <v>50</v>
      </c>
      <c r="C58" s="243" t="s">
        <v>9</v>
      </c>
      <c r="D58" s="244"/>
      <c r="E58" s="245"/>
      <c r="F58" s="246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4" ht="15.75" thickBot="1" x14ac:dyDescent="0.3">
      <c r="A59" s="58"/>
      <c r="B59" s="146"/>
      <c r="C59" s="147"/>
      <c r="D59" s="147"/>
      <c r="E59" s="147"/>
      <c r="F59" s="147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4" ht="15.75" thickBot="1" x14ac:dyDescent="0.3">
      <c r="A60" s="58"/>
      <c r="B60" s="247" t="s">
        <v>51</v>
      </c>
      <c r="C60" s="248"/>
      <c r="D60" s="249" t="s">
        <v>52</v>
      </c>
      <c r="E60" s="250"/>
      <c r="F60" s="250"/>
      <c r="G60" s="250"/>
      <c r="H60" s="251"/>
      <c r="I60" s="58"/>
      <c r="J60" s="252" t="s">
        <v>53</v>
      </c>
      <c r="K60" s="253"/>
      <c r="L60" s="254" t="s">
        <v>54</v>
      </c>
      <c r="M60" s="255"/>
      <c r="N60" s="256"/>
      <c r="O60" s="58"/>
      <c r="P60" s="268" t="s">
        <v>20</v>
      </c>
      <c r="Q60" s="269"/>
      <c r="R60" s="269"/>
      <c r="S60" s="269"/>
      <c r="T60" s="270"/>
      <c r="U60" s="58"/>
    </row>
    <row r="61" spans="1:24" ht="15.75" thickBot="1" x14ac:dyDescent="0.3">
      <c r="A61" s="58"/>
      <c r="B61" s="247" t="s">
        <v>55</v>
      </c>
      <c r="C61" s="248"/>
      <c r="D61" s="59" t="s">
        <v>45</v>
      </c>
      <c r="E61" s="60"/>
      <c r="F61" s="271" t="s">
        <v>56</v>
      </c>
      <c r="G61" s="272"/>
      <c r="H61" s="273"/>
      <c r="I61" s="58"/>
      <c r="J61" s="274">
        <v>1</v>
      </c>
      <c r="K61" s="275"/>
      <c r="L61" s="257" t="s">
        <v>57</v>
      </c>
      <c r="M61" s="258"/>
      <c r="N61" s="259"/>
      <c r="O61" s="58"/>
      <c r="P61" s="61" t="s">
        <v>44</v>
      </c>
      <c r="Q61" s="257" t="s">
        <v>58</v>
      </c>
      <c r="R61" s="258"/>
      <c r="S61" s="258"/>
      <c r="T61" s="259"/>
      <c r="U61" s="58"/>
    </row>
    <row r="62" spans="1:24" ht="15.75" thickBot="1" x14ac:dyDescent="0.3">
      <c r="A62" s="58"/>
      <c r="B62" s="247" t="s">
        <v>59</v>
      </c>
      <c r="C62" s="248"/>
      <c r="D62" s="62" t="s">
        <v>60</v>
      </c>
      <c r="E62" s="63"/>
      <c r="F62" s="260" t="s">
        <v>61</v>
      </c>
      <c r="G62" s="261"/>
      <c r="H62" s="262"/>
      <c r="I62" s="58"/>
      <c r="J62" s="263">
        <v>2</v>
      </c>
      <c r="K62" s="264"/>
      <c r="L62" s="257" t="s">
        <v>62</v>
      </c>
      <c r="M62" s="258"/>
      <c r="N62" s="259"/>
      <c r="O62" s="58"/>
      <c r="P62" s="64" t="s">
        <v>63</v>
      </c>
      <c r="Q62" s="257" t="s">
        <v>64</v>
      </c>
      <c r="R62" s="258"/>
      <c r="S62" s="258"/>
      <c r="T62" s="259"/>
      <c r="U62" s="58"/>
    </row>
    <row r="63" spans="1:24" ht="15.75" thickBot="1" x14ac:dyDescent="0.3">
      <c r="A63" s="58"/>
      <c r="B63" s="247" t="s">
        <v>65</v>
      </c>
      <c r="C63" s="248"/>
      <c r="D63" s="59" t="s">
        <v>66</v>
      </c>
      <c r="E63" s="60"/>
      <c r="F63" s="260" t="s">
        <v>67</v>
      </c>
      <c r="G63" s="261"/>
      <c r="H63" s="262"/>
      <c r="I63" s="58"/>
      <c r="J63" s="263">
        <v>3</v>
      </c>
      <c r="K63" s="264"/>
      <c r="L63" s="257" t="s">
        <v>68</v>
      </c>
      <c r="M63" s="258"/>
      <c r="N63" s="259"/>
      <c r="O63" s="58"/>
      <c r="P63" s="65" t="s">
        <v>69</v>
      </c>
      <c r="Q63" s="265" t="s">
        <v>70</v>
      </c>
      <c r="R63" s="266"/>
      <c r="S63" s="266"/>
      <c r="T63" s="267"/>
      <c r="U63" s="58"/>
    </row>
    <row r="64" spans="1:24" ht="15.75" thickBot="1" x14ac:dyDescent="0.3">
      <c r="A64" s="58"/>
      <c r="B64" s="247" t="s">
        <v>71</v>
      </c>
      <c r="C64" s="248"/>
      <c r="D64" s="62" t="s">
        <v>72</v>
      </c>
      <c r="E64" s="63"/>
      <c r="F64" s="260" t="s">
        <v>73</v>
      </c>
      <c r="G64" s="261"/>
      <c r="H64" s="262"/>
      <c r="I64" s="58"/>
      <c r="J64" s="276">
        <v>4</v>
      </c>
      <c r="K64" s="277"/>
      <c r="L64" s="265" t="s">
        <v>74</v>
      </c>
      <c r="M64" s="266"/>
      <c r="N64" s="267"/>
      <c r="O64" s="58"/>
      <c r="P64" s="58"/>
      <c r="Q64" s="58"/>
      <c r="R64" s="58"/>
      <c r="S64" s="58"/>
      <c r="T64" s="58"/>
      <c r="U64" s="58"/>
    </row>
    <row r="65" spans="1:23" ht="15.75" thickBot="1" x14ac:dyDescent="0.3">
      <c r="A65" s="58"/>
      <c r="B65" s="247" t="s">
        <v>75</v>
      </c>
      <c r="C65" s="248"/>
      <c r="D65" s="66" t="s">
        <v>110</v>
      </c>
      <c r="E65" s="67"/>
      <c r="F65" s="278" t="s">
        <v>111</v>
      </c>
      <c r="G65" s="279"/>
      <c r="H65" s="280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3" x14ac:dyDescent="0.25">
      <c r="A66" s="58"/>
      <c r="B66" s="247" t="s">
        <v>77</v>
      </c>
      <c r="C66" s="247"/>
      <c r="D66" s="247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3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1:23" ht="23.25" x14ac:dyDescent="0.35">
      <c r="A68" s="8"/>
      <c r="B68" s="8"/>
      <c r="C68" s="8"/>
      <c r="D68" s="8"/>
      <c r="E68" s="8"/>
      <c r="F68" s="8"/>
      <c r="G68" s="8"/>
      <c r="H68" s="8"/>
      <c r="I68" s="73"/>
      <c r="J68" s="196" t="s">
        <v>114</v>
      </c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8"/>
      <c r="V68" s="8"/>
      <c r="W68" s="8"/>
    </row>
    <row r="69" spans="1:23" ht="23.25" x14ac:dyDescent="0.35">
      <c r="A69" s="8"/>
      <c r="B69" s="8"/>
      <c r="C69" s="8"/>
      <c r="D69" s="8"/>
      <c r="E69" s="8"/>
      <c r="F69" s="8"/>
      <c r="G69" s="8"/>
      <c r="H69" s="8"/>
      <c r="I69" s="73"/>
      <c r="J69" s="152" t="s">
        <v>115</v>
      </c>
      <c r="K69" s="122"/>
      <c r="L69" s="122"/>
      <c r="M69" s="151"/>
      <c r="N69" s="151"/>
      <c r="O69" s="151"/>
      <c r="P69" s="151"/>
      <c r="Q69" s="151"/>
      <c r="R69" s="151"/>
      <c r="S69" s="151"/>
      <c r="T69" s="151"/>
      <c r="U69" s="8"/>
      <c r="V69" s="8"/>
      <c r="W69" s="8"/>
    </row>
    <row r="70" spans="1:23" ht="15.75" x14ac:dyDescent="0.25">
      <c r="I70" s="69"/>
      <c r="J70" s="69"/>
      <c r="K70" s="69"/>
      <c r="L70" s="69"/>
      <c r="M70" s="123"/>
      <c r="N70" s="69"/>
      <c r="O70" s="69"/>
      <c r="P70" s="69"/>
      <c r="Q70" s="69"/>
      <c r="R70" s="69"/>
      <c r="S70" s="69"/>
      <c r="T70" s="69"/>
    </row>
    <row r="71" spans="1:23" ht="15.75" thickBot="1" x14ac:dyDescent="0.3">
      <c r="B71" s="9"/>
    </row>
    <row r="72" spans="1:23" ht="15.75" thickBot="1" x14ac:dyDescent="0.3">
      <c r="A72" s="197" t="s">
        <v>10</v>
      </c>
      <c r="B72" s="198"/>
      <c r="C72" s="198"/>
      <c r="D72" s="198"/>
      <c r="E72" s="198"/>
      <c r="F72" s="198"/>
      <c r="G72" s="199"/>
      <c r="H72" s="200" t="s">
        <v>11</v>
      </c>
      <c r="I72" s="197" t="s">
        <v>78</v>
      </c>
      <c r="J72" s="198"/>
      <c r="K72" s="198"/>
      <c r="L72" s="199"/>
      <c r="M72" s="203" t="s">
        <v>13</v>
      </c>
      <c r="N72" s="204"/>
      <c r="O72" s="205"/>
      <c r="P72" s="197" t="s">
        <v>14</v>
      </c>
      <c r="Q72" s="198"/>
      <c r="R72" s="198"/>
      <c r="S72" s="198"/>
      <c r="T72" s="198"/>
      <c r="U72" s="199"/>
      <c r="V72" s="197" t="s">
        <v>15</v>
      </c>
      <c r="W72" s="199"/>
    </row>
    <row r="73" spans="1:23" ht="76.5" x14ac:dyDescent="0.25">
      <c r="A73" s="206" t="s">
        <v>16</v>
      </c>
      <c r="B73" s="208" t="s">
        <v>17</v>
      </c>
      <c r="C73" s="208" t="s">
        <v>18</v>
      </c>
      <c r="D73" s="208" t="s">
        <v>19</v>
      </c>
      <c r="E73" s="208" t="s">
        <v>20</v>
      </c>
      <c r="F73" s="208" t="s">
        <v>103</v>
      </c>
      <c r="G73" s="218" t="s">
        <v>22</v>
      </c>
      <c r="H73" s="201"/>
      <c r="I73" s="212" t="s">
        <v>79</v>
      </c>
      <c r="J73" s="124" t="s">
        <v>80</v>
      </c>
      <c r="K73" s="125" t="s">
        <v>81</v>
      </c>
      <c r="L73" s="150" t="s">
        <v>92</v>
      </c>
      <c r="M73" s="127" t="s">
        <v>82</v>
      </c>
      <c r="N73" s="128" t="s">
        <v>104</v>
      </c>
      <c r="O73" s="129" t="s">
        <v>28</v>
      </c>
      <c r="P73" s="149" t="s">
        <v>105</v>
      </c>
      <c r="Q73" s="125" t="s">
        <v>83</v>
      </c>
      <c r="R73" s="214" t="s">
        <v>84</v>
      </c>
      <c r="S73" s="125" t="s">
        <v>85</v>
      </c>
      <c r="T73" s="125" t="s">
        <v>86</v>
      </c>
      <c r="U73" s="150" t="s">
        <v>35</v>
      </c>
      <c r="V73" s="216" t="s">
        <v>36</v>
      </c>
      <c r="W73" s="210" t="s">
        <v>87</v>
      </c>
    </row>
    <row r="74" spans="1:23" ht="15.75" thickBot="1" x14ac:dyDescent="0.3">
      <c r="A74" s="207"/>
      <c r="B74" s="209"/>
      <c r="C74" s="209"/>
      <c r="D74" s="209"/>
      <c r="E74" s="209"/>
      <c r="F74" s="209"/>
      <c r="G74" s="219"/>
      <c r="H74" s="202"/>
      <c r="I74" s="213"/>
      <c r="J74" s="131" t="s">
        <v>37</v>
      </c>
      <c r="K74" s="131" t="s">
        <v>38</v>
      </c>
      <c r="L74" s="131" t="s">
        <v>40</v>
      </c>
      <c r="M74" s="131" t="s">
        <v>89</v>
      </c>
      <c r="N74" s="131" t="s">
        <v>37</v>
      </c>
      <c r="O74" s="131" t="s">
        <v>40</v>
      </c>
      <c r="P74" s="131" t="s">
        <v>88</v>
      </c>
      <c r="Q74" s="131" t="s">
        <v>37</v>
      </c>
      <c r="R74" s="215"/>
      <c r="S74" s="132" t="s">
        <v>38</v>
      </c>
      <c r="T74" s="131" t="s">
        <v>38</v>
      </c>
      <c r="U74" s="131" t="s">
        <v>43</v>
      </c>
      <c r="V74" s="217"/>
      <c r="W74" s="211"/>
    </row>
    <row r="75" spans="1:23" x14ac:dyDescent="0.25">
      <c r="A75" s="230">
        <v>1</v>
      </c>
      <c r="B75" s="232" t="s">
        <v>113</v>
      </c>
      <c r="C75" s="234"/>
      <c r="D75" s="236">
        <v>64</v>
      </c>
      <c r="E75" s="238" t="s">
        <v>44</v>
      </c>
      <c r="F75" s="238">
        <v>2</v>
      </c>
      <c r="G75" s="220" t="s">
        <v>76</v>
      </c>
      <c r="H75" s="71" t="s">
        <v>46</v>
      </c>
      <c r="I75" s="133">
        <v>44581</v>
      </c>
      <c r="J75" s="133">
        <f>I75+12</f>
        <v>44593</v>
      </c>
      <c r="K75" s="133">
        <f>J75+3</f>
        <v>44596</v>
      </c>
      <c r="L75" s="133">
        <f>K75+15</f>
        <v>44611</v>
      </c>
      <c r="M75" s="133">
        <f>L75+5+2</f>
        <v>44618</v>
      </c>
      <c r="N75" s="133">
        <f>M75+5+2</f>
        <v>44625</v>
      </c>
      <c r="O75" s="133">
        <f>N75+15+6</f>
        <v>44646</v>
      </c>
      <c r="P75" s="133">
        <f>O75+5+2</f>
        <v>44653</v>
      </c>
      <c r="Q75" s="133">
        <f>P75+5+2</f>
        <v>44660</v>
      </c>
      <c r="R75" s="134"/>
      <c r="S75" s="135">
        <f>Q75+3</f>
        <v>44663</v>
      </c>
      <c r="T75" s="135">
        <f>S75+3+2</f>
        <v>44668</v>
      </c>
      <c r="U75" s="136">
        <f>T75+3+2+1</f>
        <v>44674</v>
      </c>
      <c r="V75" s="133">
        <f>U75+5+1</f>
        <v>44680</v>
      </c>
      <c r="W75" s="136">
        <f>V75+7</f>
        <v>44687</v>
      </c>
    </row>
    <row r="76" spans="1:23" x14ac:dyDescent="0.25">
      <c r="A76" s="231"/>
      <c r="B76" s="233"/>
      <c r="C76" s="235"/>
      <c r="D76" s="237"/>
      <c r="E76" s="239"/>
      <c r="F76" s="239"/>
      <c r="G76" s="177"/>
      <c r="H76" s="137" t="s">
        <v>47</v>
      </c>
      <c r="I76" s="39"/>
      <c r="J76" s="39"/>
      <c r="K76" s="39"/>
      <c r="L76" s="39"/>
      <c r="M76" s="39"/>
      <c r="N76" s="39"/>
      <c r="O76" s="39"/>
      <c r="P76" s="39"/>
      <c r="Q76" s="39"/>
      <c r="R76" s="40"/>
      <c r="S76" s="41"/>
      <c r="T76" s="41"/>
      <c r="U76" s="42"/>
      <c r="V76" s="43"/>
      <c r="W76" s="42"/>
    </row>
    <row r="77" spans="1:23" ht="15.75" x14ac:dyDescent="0.25">
      <c r="A77" s="140"/>
      <c r="B77" s="141" t="s">
        <v>109</v>
      </c>
      <c r="C77" s="148"/>
      <c r="D77" s="140"/>
      <c r="E77" s="140"/>
      <c r="F77" s="140"/>
      <c r="G77" s="140" t="s">
        <v>90</v>
      </c>
      <c r="H77" s="140"/>
      <c r="I77" s="140"/>
      <c r="J77" s="142"/>
      <c r="K77" s="142"/>
      <c r="L77" s="142"/>
      <c r="M77" s="142"/>
      <c r="N77" s="142"/>
      <c r="O77" s="142"/>
      <c r="P77" s="142"/>
      <c r="Q77" s="142"/>
      <c r="R77" s="143"/>
      <c r="S77" s="142"/>
      <c r="T77" s="142"/>
      <c r="U77" s="142"/>
      <c r="V77" s="144"/>
      <c r="W77" s="145"/>
    </row>
    <row r="78" spans="1:23" ht="18.75" x14ac:dyDescent="0.3">
      <c r="A78" s="49"/>
      <c r="B78" s="50"/>
      <c r="C78" s="51"/>
      <c r="D78" s="52"/>
      <c r="E78" s="52"/>
      <c r="F78" s="52"/>
      <c r="G78" s="21"/>
      <c r="H78" s="49"/>
      <c r="I78" s="49"/>
      <c r="J78" s="53"/>
      <c r="K78" s="53"/>
      <c r="L78" s="53"/>
      <c r="M78" s="53"/>
      <c r="N78" s="53"/>
      <c r="O78" s="53"/>
      <c r="P78" s="53"/>
      <c r="Q78" s="53"/>
      <c r="R78" s="54"/>
      <c r="S78" s="53"/>
      <c r="T78" s="53"/>
      <c r="U78" s="53"/>
      <c r="V78" s="55"/>
      <c r="W78" s="56"/>
    </row>
    <row r="79" spans="1:23" ht="15.75" thickBot="1" x14ac:dyDescent="0.3">
      <c r="A79" s="58"/>
      <c r="B79" s="240" t="s">
        <v>49</v>
      </c>
      <c r="C79" s="241"/>
      <c r="D79" s="241"/>
      <c r="E79" s="241"/>
      <c r="F79" s="242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35"/>
      <c r="W79" s="35"/>
    </row>
    <row r="80" spans="1:23" ht="15.75" thickBot="1" x14ac:dyDescent="0.3">
      <c r="A80" s="58"/>
      <c r="B80" s="72" t="s">
        <v>50</v>
      </c>
      <c r="C80" s="243" t="s">
        <v>9</v>
      </c>
      <c r="D80" s="244"/>
      <c r="E80" s="245"/>
      <c r="F80" s="246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1:21" ht="15.75" thickBot="1" x14ac:dyDescent="0.3">
      <c r="A81" s="58"/>
      <c r="B81" s="146"/>
      <c r="C81" s="147"/>
      <c r="D81" s="147"/>
      <c r="E81" s="147"/>
      <c r="F81" s="14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1:21" ht="15.75" thickBot="1" x14ac:dyDescent="0.3">
      <c r="A82" s="58"/>
      <c r="B82" s="247" t="s">
        <v>51</v>
      </c>
      <c r="C82" s="248"/>
      <c r="D82" s="249" t="s">
        <v>52</v>
      </c>
      <c r="E82" s="250"/>
      <c r="F82" s="250"/>
      <c r="G82" s="250"/>
      <c r="H82" s="251"/>
      <c r="I82" s="58"/>
      <c r="J82" s="252" t="s">
        <v>53</v>
      </c>
      <c r="K82" s="253"/>
      <c r="L82" s="254" t="s">
        <v>54</v>
      </c>
      <c r="M82" s="255"/>
      <c r="N82" s="256"/>
      <c r="O82" s="58"/>
      <c r="P82" s="268" t="s">
        <v>20</v>
      </c>
      <c r="Q82" s="269"/>
      <c r="R82" s="269"/>
      <c r="S82" s="269"/>
      <c r="T82" s="270"/>
      <c r="U82" s="58"/>
    </row>
    <row r="83" spans="1:21" ht="15.75" thickBot="1" x14ac:dyDescent="0.3">
      <c r="A83" s="58"/>
      <c r="B83" s="247" t="s">
        <v>55</v>
      </c>
      <c r="C83" s="248"/>
      <c r="D83" s="59" t="s">
        <v>45</v>
      </c>
      <c r="E83" s="60"/>
      <c r="F83" s="271" t="s">
        <v>56</v>
      </c>
      <c r="G83" s="272"/>
      <c r="H83" s="273"/>
      <c r="I83" s="58"/>
      <c r="J83" s="274">
        <v>1</v>
      </c>
      <c r="K83" s="275"/>
      <c r="L83" s="257" t="s">
        <v>57</v>
      </c>
      <c r="M83" s="258"/>
      <c r="N83" s="259"/>
      <c r="O83" s="58"/>
      <c r="P83" s="61" t="s">
        <v>44</v>
      </c>
      <c r="Q83" s="257" t="s">
        <v>58</v>
      </c>
      <c r="R83" s="258"/>
      <c r="S83" s="258"/>
      <c r="T83" s="259"/>
      <c r="U83" s="58"/>
    </row>
    <row r="84" spans="1:21" ht="15.75" thickBot="1" x14ac:dyDescent="0.3">
      <c r="A84" s="58"/>
      <c r="B84" s="247" t="s">
        <v>59</v>
      </c>
      <c r="C84" s="248"/>
      <c r="D84" s="62" t="s">
        <v>60</v>
      </c>
      <c r="E84" s="63"/>
      <c r="F84" s="260" t="s">
        <v>61</v>
      </c>
      <c r="G84" s="261"/>
      <c r="H84" s="262"/>
      <c r="I84" s="58"/>
      <c r="J84" s="263">
        <v>2</v>
      </c>
      <c r="K84" s="264"/>
      <c r="L84" s="257" t="s">
        <v>62</v>
      </c>
      <c r="M84" s="258"/>
      <c r="N84" s="259"/>
      <c r="O84" s="58"/>
      <c r="P84" s="64" t="s">
        <v>63</v>
      </c>
      <c r="Q84" s="257" t="s">
        <v>64</v>
      </c>
      <c r="R84" s="258"/>
      <c r="S84" s="258"/>
      <c r="T84" s="259"/>
      <c r="U84" s="58"/>
    </row>
    <row r="85" spans="1:21" ht="15.75" thickBot="1" x14ac:dyDescent="0.3">
      <c r="A85" s="58"/>
      <c r="B85" s="247" t="s">
        <v>65</v>
      </c>
      <c r="C85" s="248"/>
      <c r="D85" s="59" t="s">
        <v>66</v>
      </c>
      <c r="E85" s="60"/>
      <c r="F85" s="260" t="s">
        <v>67</v>
      </c>
      <c r="G85" s="261"/>
      <c r="H85" s="262"/>
      <c r="I85" s="58"/>
      <c r="J85" s="263">
        <v>3</v>
      </c>
      <c r="K85" s="264"/>
      <c r="L85" s="257" t="s">
        <v>68</v>
      </c>
      <c r="M85" s="258"/>
      <c r="N85" s="259"/>
      <c r="O85" s="58"/>
      <c r="P85" s="65" t="s">
        <v>69</v>
      </c>
      <c r="Q85" s="265" t="s">
        <v>70</v>
      </c>
      <c r="R85" s="266"/>
      <c r="S85" s="266"/>
      <c r="T85" s="267"/>
      <c r="U85" s="58"/>
    </row>
    <row r="86" spans="1:21" ht="15.75" thickBot="1" x14ac:dyDescent="0.3">
      <c r="A86" s="58"/>
      <c r="B86" s="247" t="s">
        <v>71</v>
      </c>
      <c r="C86" s="248"/>
      <c r="D86" s="62" t="s">
        <v>72</v>
      </c>
      <c r="E86" s="63"/>
      <c r="F86" s="260" t="s">
        <v>73</v>
      </c>
      <c r="G86" s="261"/>
      <c r="H86" s="262"/>
      <c r="I86" s="58"/>
      <c r="J86" s="276">
        <v>4</v>
      </c>
      <c r="K86" s="277"/>
      <c r="L86" s="265" t="s">
        <v>74</v>
      </c>
      <c r="M86" s="266"/>
      <c r="N86" s="267"/>
      <c r="O86" s="58"/>
      <c r="P86" s="58"/>
      <c r="Q86" s="58"/>
      <c r="R86" s="58"/>
      <c r="S86" s="58"/>
      <c r="T86" s="58"/>
      <c r="U86" s="58"/>
    </row>
    <row r="87" spans="1:21" ht="15.75" thickBot="1" x14ac:dyDescent="0.3">
      <c r="A87" s="58"/>
      <c r="B87" s="247" t="s">
        <v>75</v>
      </c>
      <c r="C87" s="248"/>
      <c r="D87" s="66" t="s">
        <v>110</v>
      </c>
      <c r="E87" s="67"/>
      <c r="F87" s="278" t="s">
        <v>111</v>
      </c>
      <c r="G87" s="279"/>
      <c r="H87" s="280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1:21" x14ac:dyDescent="0.25">
      <c r="A88" s="58"/>
      <c r="B88" s="247" t="s">
        <v>77</v>
      </c>
      <c r="C88" s="247"/>
      <c r="D88" s="247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</sheetData>
  <mergeCells count="205">
    <mergeCell ref="B86:C86"/>
    <mergeCell ref="F86:H86"/>
    <mergeCell ref="J86:K86"/>
    <mergeCell ref="L86:N86"/>
    <mergeCell ref="B87:C87"/>
    <mergeCell ref="F87:H87"/>
    <mergeCell ref="B88:D88"/>
    <mergeCell ref="B84:C84"/>
    <mergeCell ref="F84:H84"/>
    <mergeCell ref="J84:K84"/>
    <mergeCell ref="L84:N84"/>
    <mergeCell ref="Q84:T84"/>
    <mergeCell ref="B85:C85"/>
    <mergeCell ref="F85:H85"/>
    <mergeCell ref="J85:K85"/>
    <mergeCell ref="L85:N85"/>
    <mergeCell ref="Q85:T85"/>
    <mergeCell ref="B79:F79"/>
    <mergeCell ref="C80:F80"/>
    <mergeCell ref="B82:C82"/>
    <mergeCell ref="D82:H82"/>
    <mergeCell ref="J82:K82"/>
    <mergeCell ref="L82:N82"/>
    <mergeCell ref="P82:T82"/>
    <mergeCell ref="B83:C83"/>
    <mergeCell ref="F83:H83"/>
    <mergeCell ref="J83:K83"/>
    <mergeCell ref="L83:N83"/>
    <mergeCell ref="Q83:T83"/>
    <mergeCell ref="A75:A76"/>
    <mergeCell ref="B75:B76"/>
    <mergeCell ref="C75:C76"/>
    <mergeCell ref="D75:D76"/>
    <mergeCell ref="E75:E76"/>
    <mergeCell ref="F75:F76"/>
    <mergeCell ref="G75:G76"/>
    <mergeCell ref="J68:T68"/>
    <mergeCell ref="A72:G72"/>
    <mergeCell ref="H72:H74"/>
    <mergeCell ref="I72:L72"/>
    <mergeCell ref="M72:O72"/>
    <mergeCell ref="P72:U72"/>
    <mergeCell ref="V72:W72"/>
    <mergeCell ref="A73:A74"/>
    <mergeCell ref="B73:B74"/>
    <mergeCell ref="C73:C74"/>
    <mergeCell ref="D73:D74"/>
    <mergeCell ref="E73:E74"/>
    <mergeCell ref="F73:F74"/>
    <mergeCell ref="G73:G74"/>
    <mergeCell ref="I73:I74"/>
    <mergeCell ref="R73:R74"/>
    <mergeCell ref="V73:V74"/>
    <mergeCell ref="W73:W74"/>
    <mergeCell ref="B66:D66"/>
    <mergeCell ref="B64:C64"/>
    <mergeCell ref="F64:H64"/>
    <mergeCell ref="J64:K64"/>
    <mergeCell ref="L64:N64"/>
    <mergeCell ref="B65:C65"/>
    <mergeCell ref="F65:H65"/>
    <mergeCell ref="B62:C62"/>
    <mergeCell ref="F62:H62"/>
    <mergeCell ref="J62:K62"/>
    <mergeCell ref="L62:N62"/>
    <mergeCell ref="B57:F57"/>
    <mergeCell ref="C58:F58"/>
    <mergeCell ref="B60:C60"/>
    <mergeCell ref="D60:H60"/>
    <mergeCell ref="J60:K60"/>
    <mergeCell ref="L60:N60"/>
    <mergeCell ref="Q62:T62"/>
    <mergeCell ref="B63:C63"/>
    <mergeCell ref="F63:H63"/>
    <mergeCell ref="J63:K63"/>
    <mergeCell ref="L63:N63"/>
    <mergeCell ref="Q63:T63"/>
    <mergeCell ref="P60:T60"/>
    <mergeCell ref="B61:C61"/>
    <mergeCell ref="F61:H61"/>
    <mergeCell ref="J61:K61"/>
    <mergeCell ref="L61:N61"/>
    <mergeCell ref="Q61:T61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A48:G48"/>
    <mergeCell ref="H48:H50"/>
    <mergeCell ref="I48:L48"/>
    <mergeCell ref="M48:O48"/>
    <mergeCell ref="P48:U48"/>
    <mergeCell ref="V48:W48"/>
    <mergeCell ref="A49:A50"/>
    <mergeCell ref="B49:B50"/>
    <mergeCell ref="C49:C50"/>
    <mergeCell ref="D49:D50"/>
    <mergeCell ref="W49:W50"/>
    <mergeCell ref="I49:I50"/>
    <mergeCell ref="R49:R50"/>
    <mergeCell ref="V49:V50"/>
    <mergeCell ref="E49:E50"/>
    <mergeCell ref="F49:F50"/>
    <mergeCell ref="G49:G50"/>
    <mergeCell ref="C40:I40"/>
    <mergeCell ref="C41:I41"/>
    <mergeCell ref="C42:I42"/>
    <mergeCell ref="J44:T44"/>
    <mergeCell ref="A34:A35"/>
    <mergeCell ref="B34:B35"/>
    <mergeCell ref="C34:C35"/>
    <mergeCell ref="D34:D35"/>
    <mergeCell ref="E34:E35"/>
    <mergeCell ref="F34:F35"/>
    <mergeCell ref="G34:G35"/>
    <mergeCell ref="C38:I38"/>
    <mergeCell ref="C39:I39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20:G21"/>
    <mergeCell ref="A20:A21"/>
    <mergeCell ref="B20:B21"/>
    <mergeCell ref="C20:C21"/>
    <mergeCell ref="D20:D21"/>
    <mergeCell ref="E20:E21"/>
    <mergeCell ref="F20:F21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X16:X17"/>
    <mergeCell ref="A18:A19"/>
    <mergeCell ref="B18:B19"/>
    <mergeCell ref="C18:C19"/>
    <mergeCell ref="D18:D19"/>
    <mergeCell ref="E18:E19"/>
    <mergeCell ref="F18:F19"/>
    <mergeCell ref="G18:G19"/>
    <mergeCell ref="W15:X15"/>
    <mergeCell ref="A16:A17"/>
    <mergeCell ref="B16:B17"/>
    <mergeCell ref="C16:C17"/>
    <mergeCell ref="D16:D17"/>
    <mergeCell ref="E16:E17"/>
    <mergeCell ref="F16:F17"/>
    <mergeCell ref="G16:G17"/>
    <mergeCell ref="I16:I17"/>
    <mergeCell ref="R16:R17"/>
    <mergeCell ref="J10:P10"/>
    <mergeCell ref="A15:G15"/>
    <mergeCell ref="H15:H17"/>
    <mergeCell ref="I15:L15"/>
    <mergeCell ref="M15:O15"/>
    <mergeCell ref="P15:V15"/>
    <mergeCell ref="C4:I4"/>
    <mergeCell ref="C5:I5"/>
    <mergeCell ref="C6:I6"/>
    <mergeCell ref="C7:I7"/>
    <mergeCell ref="C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2022-02-08T13:24:06Z</dcterms:modified>
</cp:coreProperties>
</file>